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nq\Documents\技能競技大会\宮崎2019(51)\"/>
    </mc:Choice>
  </mc:AlternateContent>
  <bookViews>
    <workbookView xWindow="0" yWindow="0" windowWidth="20490" windowHeight="7770"/>
  </bookViews>
  <sheets>
    <sheet name="使用材料" sheetId="1" r:id="rId1"/>
  </sheets>
  <definedNames>
    <definedName name="_xlnm.Print_Area" localSheetId="0">使用材料!$A$1:$J$87</definedName>
    <definedName name="_xlnm.Print_Titles" localSheetId="0">使用材料!$7:$7</definedName>
  </definedNames>
  <calcPr calcId="152511"/>
</workbook>
</file>

<file path=xl/calcChain.xml><?xml version="1.0" encoding="utf-8"?>
<calcChain xmlns="http://schemas.openxmlformats.org/spreadsheetml/2006/main">
  <c r="J85" i="1" l="1"/>
  <c r="J87" i="1" s="1"/>
  <c r="J84" i="1"/>
  <c r="B84" i="1"/>
  <c r="B85" i="1"/>
  <c r="B86" i="1"/>
  <c r="J83" i="1" l="1"/>
  <c r="J71" i="1" l="1"/>
  <c r="J56" i="1"/>
  <c r="M56" i="1"/>
  <c r="J55" i="1" l="1"/>
  <c r="M55" i="1"/>
  <c r="J80" i="1" l="1"/>
  <c r="J81" i="1"/>
  <c r="J82" i="1"/>
  <c r="J27" i="1"/>
  <c r="J9" i="1" l="1"/>
  <c r="J41" i="1"/>
  <c r="J40" i="1"/>
  <c r="J64" i="1"/>
  <c r="M64" i="1"/>
  <c r="J63" i="1"/>
  <c r="M63" i="1"/>
  <c r="J79" i="1" l="1"/>
  <c r="B9" i="1"/>
  <c r="B10" i="1" s="1"/>
  <c r="B11" i="1" s="1"/>
  <c r="B12" i="1" s="1"/>
  <c r="B13" i="1" s="1"/>
  <c r="J48" i="1"/>
  <c r="M48" i="1"/>
  <c r="J34" i="1" l="1"/>
  <c r="J33" i="1"/>
  <c r="M52" i="1" l="1"/>
  <c r="M51" i="1"/>
  <c r="M43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8" i="1"/>
  <c r="J29" i="1"/>
  <c r="J30" i="1"/>
  <c r="J31" i="1"/>
  <c r="J32" i="1"/>
  <c r="J35" i="1"/>
  <c r="J36" i="1"/>
  <c r="J37" i="1"/>
  <c r="J38" i="1"/>
  <c r="J39" i="1"/>
  <c r="J42" i="1"/>
  <c r="J43" i="1"/>
  <c r="J44" i="1"/>
  <c r="J45" i="1"/>
  <c r="J46" i="1"/>
  <c r="J47" i="1"/>
  <c r="J49" i="1"/>
  <c r="J50" i="1"/>
  <c r="J51" i="1"/>
  <c r="J52" i="1"/>
  <c r="J53" i="1"/>
  <c r="J54" i="1"/>
  <c r="J57" i="1"/>
  <c r="J58" i="1"/>
  <c r="J59" i="1"/>
  <c r="J60" i="1"/>
  <c r="J61" i="1"/>
  <c r="J62" i="1"/>
  <c r="J65" i="1"/>
  <c r="J67" i="1"/>
  <c r="J68" i="1"/>
  <c r="J69" i="1"/>
  <c r="J70" i="1"/>
  <c r="J72" i="1"/>
  <c r="J73" i="1"/>
  <c r="J74" i="1"/>
  <c r="J75" i="1"/>
  <c r="J76" i="1"/>
  <c r="J77" i="1"/>
  <c r="J10" i="1"/>
  <c r="J11" i="1"/>
  <c r="J8" i="1"/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l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J78" i="1"/>
  <c r="J66" i="1"/>
  <c r="B40" i="1" l="1"/>
  <c r="B41" i="1" s="1"/>
  <c r="B42" i="1" s="1"/>
  <c r="B43" i="1" s="1"/>
  <c r="B44" i="1" s="1"/>
  <c r="B45" i="1" s="1"/>
  <c r="B46" i="1" s="1"/>
  <c r="B47" i="1" s="1"/>
  <c r="P72" i="1"/>
  <c r="M60" i="1"/>
  <c r="M61" i="1"/>
  <c r="M62" i="1"/>
  <c r="M73" i="1"/>
  <c r="M74" i="1"/>
  <c r="M75" i="1"/>
  <c r="M10" i="1"/>
  <c r="M11" i="1"/>
  <c r="M17" i="1"/>
  <c r="M37" i="1"/>
  <c r="M38" i="1"/>
  <c r="M39" i="1"/>
  <c r="M42" i="1"/>
  <c r="M44" i="1"/>
  <c r="M45" i="1"/>
  <c r="M46" i="1"/>
  <c r="M47" i="1"/>
  <c r="M49" i="1"/>
  <c r="M50" i="1"/>
  <c r="M53" i="1"/>
  <c r="M54" i="1"/>
  <c r="M57" i="1"/>
  <c r="M58" i="1"/>
  <c r="M59" i="1"/>
  <c r="M8" i="1"/>
  <c r="B48" i="1" l="1"/>
  <c r="B49" i="1" s="1"/>
  <c r="B50" i="1" s="1"/>
  <c r="O78" i="1"/>
  <c r="Q78" i="1" s="1"/>
  <c r="P78" i="1"/>
  <c r="O77" i="1"/>
  <c r="Q77" i="1" s="1"/>
  <c r="P77" i="1"/>
  <c r="O76" i="1"/>
  <c r="Q76" i="1" s="1"/>
  <c r="P76" i="1"/>
  <c r="O70" i="1"/>
  <c r="Q70" i="1" s="1"/>
  <c r="P70" i="1"/>
  <c r="O69" i="1"/>
  <c r="Q69" i="1" s="1"/>
  <c r="P69" i="1"/>
  <c r="O68" i="1"/>
  <c r="Q68" i="1" s="1"/>
  <c r="P68" i="1"/>
  <c r="O67" i="1"/>
  <c r="Q67" i="1" s="1"/>
  <c r="P67" i="1"/>
  <c r="O66" i="1"/>
  <c r="Q66" i="1" s="1"/>
  <c r="P66" i="1"/>
  <c r="O65" i="1"/>
  <c r="Q65" i="1" s="1"/>
  <c r="P65" i="1"/>
  <c r="B51" i="1" l="1"/>
  <c r="B52" i="1" s="1"/>
  <c r="B53" i="1" s="1"/>
  <c r="B54" i="1" s="1"/>
  <c r="B55" i="1" s="1"/>
  <c r="B56" i="1" l="1"/>
  <c r="B57" i="1" s="1"/>
  <c r="B58" i="1" s="1"/>
  <c r="B59" i="1" s="1"/>
  <c r="B60" i="1" s="1"/>
  <c r="B61" i="1" s="1"/>
  <c r="B62" i="1" s="1"/>
  <c r="B63" i="1" l="1"/>
  <c r="B64" i="1" s="1"/>
  <c r="B65" i="1" s="1"/>
  <c r="B66" i="1" s="1"/>
  <c r="B67" i="1" s="1"/>
  <c r="B68" i="1" s="1"/>
  <c r="B69" i="1" s="1"/>
  <c r="B70" i="1" s="1"/>
  <c r="B71" i="1" l="1"/>
  <c r="B72" i="1" l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</calcChain>
</file>

<file path=xl/sharedStrings.xml><?xml version="1.0" encoding="utf-8"?>
<sst xmlns="http://schemas.openxmlformats.org/spreadsheetml/2006/main" count="408" uniqueCount="244">
  <si>
    <t>番号</t>
    <rPh sb="0" eb="2">
      <t>バンゴウ</t>
    </rPh>
    <phoneticPr fontId="1"/>
  </si>
  <si>
    <t>品名</t>
    <rPh sb="0" eb="2">
      <t>ヒンメイ</t>
    </rPh>
    <phoneticPr fontId="1"/>
  </si>
  <si>
    <t>規格</t>
    <rPh sb="0" eb="2">
      <t>キカク</t>
    </rPh>
    <phoneticPr fontId="1"/>
  </si>
  <si>
    <t>メーカー</t>
    <phoneticPr fontId="1"/>
  </si>
  <si>
    <t>型番</t>
    <rPh sb="0" eb="2">
      <t>カタバン</t>
    </rPh>
    <phoneticPr fontId="1"/>
  </si>
  <si>
    <t>単位</t>
    <rPh sb="0" eb="2">
      <t>タンイ</t>
    </rPh>
    <phoneticPr fontId="1"/>
  </si>
  <si>
    <t>　　〃</t>
    <phoneticPr fontId="1"/>
  </si>
  <si>
    <t>スイッチハンドル</t>
    <phoneticPr fontId="1"/>
  </si>
  <si>
    <t>１連用</t>
    <rPh sb="1" eb="2">
      <t>レン</t>
    </rPh>
    <rPh sb="2" eb="3">
      <t>ヨウ</t>
    </rPh>
    <phoneticPr fontId="1"/>
  </si>
  <si>
    <t>電圧検知型</t>
    <rPh sb="0" eb="2">
      <t>デンアツ</t>
    </rPh>
    <rPh sb="2" eb="4">
      <t>ケンチ</t>
    </rPh>
    <rPh sb="4" eb="5">
      <t>ガタ</t>
    </rPh>
    <phoneticPr fontId="1"/>
  </si>
  <si>
    <t>　　〃</t>
    <phoneticPr fontId="1"/>
  </si>
  <si>
    <t>塗代カバー</t>
    <rPh sb="0" eb="1">
      <t>ヌ</t>
    </rPh>
    <rPh sb="1" eb="2">
      <t>シロ</t>
    </rPh>
    <phoneticPr fontId="1"/>
  </si>
  <si>
    <t>絶縁電線</t>
    <rPh sb="0" eb="2">
      <t>ゼツエン</t>
    </rPh>
    <rPh sb="2" eb="4">
      <t>デンセン</t>
    </rPh>
    <phoneticPr fontId="1"/>
  </si>
  <si>
    <t>ケーブル</t>
    <phoneticPr fontId="1"/>
  </si>
  <si>
    <t>Ｅ19</t>
    <phoneticPr fontId="1"/>
  </si>
  <si>
    <t>ねじなしボックスコネクタ</t>
    <phoneticPr fontId="1"/>
  </si>
  <si>
    <t>Ｅ19用</t>
    <rPh sb="3" eb="4">
      <t>ヨウ</t>
    </rPh>
    <phoneticPr fontId="1"/>
  </si>
  <si>
    <t>可とう合成樹脂管</t>
    <rPh sb="0" eb="1">
      <t>カ</t>
    </rPh>
    <rPh sb="3" eb="5">
      <t>ゴウセイ</t>
    </rPh>
    <rPh sb="5" eb="7">
      <t>ジュシ</t>
    </rPh>
    <rPh sb="7" eb="8">
      <t>カン</t>
    </rPh>
    <phoneticPr fontId="1"/>
  </si>
  <si>
    <t>ＰＦボックスコネクタ</t>
    <phoneticPr fontId="1"/>
  </si>
  <si>
    <t>リングスリーブ</t>
    <phoneticPr fontId="1"/>
  </si>
  <si>
    <t>タッピングネジ</t>
    <phoneticPr fontId="1"/>
  </si>
  <si>
    <t>〃</t>
    <phoneticPr fontId="1"/>
  </si>
  <si>
    <t>スイッチプレート</t>
    <phoneticPr fontId="1"/>
  </si>
  <si>
    <t>コンセントプレート</t>
    <phoneticPr fontId="1"/>
  </si>
  <si>
    <t>外山電気</t>
    <rPh sb="0" eb="2">
      <t>ソトヤマ</t>
    </rPh>
    <rPh sb="2" eb="4">
      <t>デンキ</t>
    </rPh>
    <phoneticPr fontId="1"/>
  </si>
  <si>
    <t>MFS-16</t>
    <phoneticPr fontId="1"/>
  </si>
  <si>
    <t>-</t>
    <phoneticPr fontId="1"/>
  </si>
  <si>
    <t>個</t>
    <rPh sb="0" eb="1">
      <t>コ</t>
    </rPh>
    <phoneticPr fontId="1"/>
  </si>
  <si>
    <t>枚</t>
    <rPh sb="0" eb="1">
      <t>マイ</t>
    </rPh>
    <phoneticPr fontId="1"/>
  </si>
  <si>
    <t>ｍ</t>
    <phoneticPr fontId="1"/>
  </si>
  <si>
    <t>本</t>
    <rPh sb="0" eb="1">
      <t>ホン</t>
    </rPh>
    <phoneticPr fontId="1"/>
  </si>
  <si>
    <t>配線用遮断器</t>
    <rPh sb="0" eb="3">
      <t>ハイセンヨウ</t>
    </rPh>
    <rPh sb="3" eb="6">
      <t>シャダンキ</t>
    </rPh>
    <phoneticPr fontId="1"/>
  </si>
  <si>
    <t>ＶＶＦケーブルステップル</t>
    <phoneticPr fontId="1"/>
  </si>
  <si>
    <t>中型四角用小判　１ヶ用</t>
    <rPh sb="0" eb="2">
      <t>チュウガタ</t>
    </rPh>
    <rPh sb="2" eb="4">
      <t>シカク</t>
    </rPh>
    <rPh sb="4" eb="5">
      <t>ヨウ</t>
    </rPh>
    <rPh sb="5" eb="7">
      <t>コバン</t>
    </rPh>
    <rPh sb="10" eb="11">
      <t>ヨウ</t>
    </rPh>
    <phoneticPr fontId="1"/>
  </si>
  <si>
    <t>未来工業</t>
    <rPh sb="0" eb="2">
      <t>ミライ</t>
    </rPh>
    <rPh sb="2" eb="4">
      <t>コウギョウ</t>
    </rPh>
    <phoneticPr fontId="1"/>
  </si>
  <si>
    <t>人感センサースイッチ</t>
    <rPh sb="0" eb="1">
      <t>ジン</t>
    </rPh>
    <rPh sb="1" eb="2">
      <t>カン</t>
    </rPh>
    <phoneticPr fontId="1"/>
  </si>
  <si>
    <t>パイロットランプ（白）</t>
    <rPh sb="9" eb="10">
      <t>シロ</t>
    </rPh>
    <phoneticPr fontId="1"/>
  </si>
  <si>
    <t>東芝ライテック</t>
    <rPh sb="0" eb="2">
      <t>トウシバ</t>
    </rPh>
    <phoneticPr fontId="1"/>
  </si>
  <si>
    <t>中型四角用小判　２ヶ用</t>
    <rPh sb="0" eb="2">
      <t>チュウガタ</t>
    </rPh>
    <rPh sb="2" eb="4">
      <t>シカク</t>
    </rPh>
    <rPh sb="4" eb="5">
      <t>ヨウ</t>
    </rPh>
    <rPh sb="5" eb="7">
      <t>コバン</t>
    </rPh>
    <rPh sb="10" eb="11">
      <t>ヨウ</t>
    </rPh>
    <phoneticPr fontId="1"/>
  </si>
  <si>
    <t>両サドル</t>
    <rPh sb="0" eb="1">
      <t>リョウ</t>
    </rPh>
    <phoneticPr fontId="1"/>
  </si>
  <si>
    <t>HIVE16</t>
    <phoneticPr fontId="1"/>
  </si>
  <si>
    <t>合成樹脂管２号コネクタ</t>
    <rPh sb="0" eb="2">
      <t>ゴウセイ</t>
    </rPh>
    <rPh sb="2" eb="4">
      <t>ジュシ</t>
    </rPh>
    <rPh sb="4" eb="5">
      <t>カン</t>
    </rPh>
    <rPh sb="6" eb="7">
      <t>ゴウ</t>
    </rPh>
    <phoneticPr fontId="1"/>
  </si>
  <si>
    <t>ＶＥ/ＰＦ兼用台付サドル</t>
    <rPh sb="5" eb="7">
      <t>ケンヨウ</t>
    </rPh>
    <rPh sb="7" eb="8">
      <t>ダイ</t>
    </rPh>
    <rPh sb="8" eb="9">
      <t>ツキ</t>
    </rPh>
    <phoneticPr fontId="1"/>
  </si>
  <si>
    <t>16用</t>
    <rPh sb="2" eb="3">
      <t>ヨウ</t>
    </rPh>
    <phoneticPr fontId="1"/>
  </si>
  <si>
    <t>CV41B</t>
    <phoneticPr fontId="1"/>
  </si>
  <si>
    <t>CV42B</t>
    <phoneticPr fontId="1"/>
  </si>
  <si>
    <t>鉄製中形四角浅型　ノック穴16,22</t>
    <rPh sb="0" eb="2">
      <t>テツセイ</t>
    </rPh>
    <rPh sb="2" eb="3">
      <t>チュウ</t>
    </rPh>
    <rPh sb="3" eb="4">
      <t>ガタ</t>
    </rPh>
    <rPh sb="4" eb="6">
      <t>シカク</t>
    </rPh>
    <rPh sb="6" eb="7">
      <t>アサ</t>
    </rPh>
    <rPh sb="7" eb="8">
      <t>ガタ</t>
    </rPh>
    <rPh sb="12" eb="13">
      <t>アナ</t>
    </rPh>
    <phoneticPr fontId="1"/>
  </si>
  <si>
    <t>VE-16J4</t>
    <phoneticPr fontId="1"/>
  </si>
  <si>
    <t>ＰＦ16用　Gタイプ</t>
    <rPh sb="4" eb="5">
      <t>ヨウ</t>
    </rPh>
    <phoneticPr fontId="1"/>
  </si>
  <si>
    <t>MFSK-16G</t>
    <phoneticPr fontId="1"/>
  </si>
  <si>
    <t>2P2E　100/200V用</t>
    <rPh sb="13" eb="14">
      <t>ヨウ</t>
    </rPh>
    <phoneticPr fontId="1"/>
  </si>
  <si>
    <t>2P1E　100V用</t>
    <rPh sb="9" eb="10">
      <t>ヨウ</t>
    </rPh>
    <phoneticPr fontId="1"/>
  </si>
  <si>
    <t>仮想分電盤用台紙</t>
    <rPh sb="0" eb="2">
      <t>カソウ</t>
    </rPh>
    <rPh sb="2" eb="3">
      <t>ブン</t>
    </rPh>
    <rPh sb="3" eb="4">
      <t>デン</t>
    </rPh>
    <rPh sb="4" eb="5">
      <t>バン</t>
    </rPh>
    <rPh sb="5" eb="6">
      <t>ヨウ</t>
    </rPh>
    <rPh sb="6" eb="8">
      <t>ダイシ</t>
    </rPh>
    <phoneticPr fontId="1"/>
  </si>
  <si>
    <t>300ｘ300　紙製</t>
    <rPh sb="8" eb="10">
      <t>カミセイ</t>
    </rPh>
    <phoneticPr fontId="1"/>
  </si>
  <si>
    <t>画鋲</t>
    <rPh sb="0" eb="2">
      <t>ガビョウ</t>
    </rPh>
    <phoneticPr fontId="1"/>
  </si>
  <si>
    <t>仮想分電盤台紙固定用</t>
    <rPh sb="0" eb="2">
      <t>カソウ</t>
    </rPh>
    <rPh sb="2" eb="3">
      <t>ブン</t>
    </rPh>
    <rPh sb="3" eb="4">
      <t>デン</t>
    </rPh>
    <rPh sb="4" eb="5">
      <t>バン</t>
    </rPh>
    <rPh sb="5" eb="7">
      <t>ダイシ</t>
    </rPh>
    <rPh sb="7" eb="10">
      <t>コテイヨウ</t>
    </rPh>
    <phoneticPr fontId="1"/>
  </si>
  <si>
    <t>R5.5-5</t>
    <phoneticPr fontId="1"/>
  </si>
  <si>
    <t>R5.5用　赤</t>
    <rPh sb="4" eb="5">
      <t>ヨウ</t>
    </rPh>
    <rPh sb="6" eb="7">
      <t>アカ</t>
    </rPh>
    <phoneticPr fontId="1"/>
  </si>
  <si>
    <t>R5.5用　白</t>
    <rPh sb="4" eb="5">
      <t>ヨウ</t>
    </rPh>
    <rPh sb="6" eb="7">
      <t>シロ</t>
    </rPh>
    <phoneticPr fontId="1"/>
  </si>
  <si>
    <t>R5.5用　黒</t>
    <rPh sb="4" eb="5">
      <t>ヨウ</t>
    </rPh>
    <rPh sb="6" eb="7">
      <t>クロ</t>
    </rPh>
    <phoneticPr fontId="1"/>
  </si>
  <si>
    <t>WDG5111(WW)</t>
    <phoneticPr fontId="1"/>
  </si>
  <si>
    <t>取付枠</t>
    <rPh sb="0" eb="2">
      <t>トリツ</t>
    </rPh>
    <rPh sb="2" eb="3">
      <t>ワク</t>
    </rPh>
    <phoneticPr fontId="1"/>
  </si>
  <si>
    <t>スイッチ・コンセント両用</t>
    <rPh sb="10" eb="11">
      <t>リョウ</t>
    </rPh>
    <rPh sb="11" eb="12">
      <t>ヨウ</t>
    </rPh>
    <phoneticPr fontId="1"/>
  </si>
  <si>
    <t>TCK19</t>
    <phoneticPr fontId="1"/>
  </si>
  <si>
    <t>S19</t>
    <phoneticPr fontId="1"/>
  </si>
  <si>
    <t>台</t>
    <rPh sb="0" eb="1">
      <t>ダイ</t>
    </rPh>
    <phoneticPr fontId="1"/>
  </si>
  <si>
    <t>２ヶ用</t>
    <rPh sb="2" eb="3">
      <t>ヨウ</t>
    </rPh>
    <phoneticPr fontId="1"/>
  </si>
  <si>
    <t>３路スイッチ</t>
    <rPh sb="1" eb="2">
      <t>ロ</t>
    </rPh>
    <phoneticPr fontId="1"/>
  </si>
  <si>
    <t>端子台</t>
    <rPh sb="0" eb="3">
      <t>タンシダイ</t>
    </rPh>
    <phoneticPr fontId="1"/>
  </si>
  <si>
    <t>3Ｐ30Ａ</t>
    <phoneticPr fontId="1"/>
  </si>
  <si>
    <t>丸一</t>
    <rPh sb="0" eb="2">
      <t>マルイチ</t>
    </rPh>
    <phoneticPr fontId="1"/>
  </si>
  <si>
    <t>クボタ</t>
    <phoneticPr fontId="1"/>
  </si>
  <si>
    <t>50セット</t>
    <phoneticPr fontId="1"/>
  </si>
  <si>
    <t>-</t>
    <phoneticPr fontId="1"/>
  </si>
  <si>
    <t>日本圧着端子</t>
    <rPh sb="0" eb="2">
      <t>ニホン</t>
    </rPh>
    <rPh sb="2" eb="4">
      <t>アッチャク</t>
    </rPh>
    <rPh sb="4" eb="6">
      <t>タンシ</t>
    </rPh>
    <phoneticPr fontId="1"/>
  </si>
  <si>
    <t>ニチフ→</t>
    <phoneticPr fontId="1"/>
  </si>
  <si>
    <t>ボックスビス　M4X16</t>
    <phoneticPr fontId="1"/>
  </si>
  <si>
    <t>カワグチ</t>
    <phoneticPr fontId="1"/>
  </si>
  <si>
    <t>RSキャップ</t>
    <phoneticPr fontId="1"/>
  </si>
  <si>
    <t>第５1回　全九州電気工事業協会技能競技県大会　使用材料一覧表（１セット分記載）</t>
    <rPh sb="35" eb="36">
      <t>ブン</t>
    </rPh>
    <rPh sb="36" eb="38">
      <t>キサイ</t>
    </rPh>
    <phoneticPr fontId="1"/>
  </si>
  <si>
    <t>LED照明器具</t>
    <rPh sb="3" eb="5">
      <t>ショウメイ</t>
    </rPh>
    <rPh sb="5" eb="7">
      <t>キグ</t>
    </rPh>
    <phoneticPr fontId="1"/>
  </si>
  <si>
    <t>WDG8051</t>
    <phoneticPr fontId="1"/>
  </si>
  <si>
    <t>”</t>
    <phoneticPr fontId="1"/>
  </si>
  <si>
    <t>自動点滅器</t>
    <rPh sb="0" eb="2">
      <t>ジドウ</t>
    </rPh>
    <rPh sb="2" eb="5">
      <t>テンメツキ</t>
    </rPh>
    <phoneticPr fontId="1"/>
  </si>
  <si>
    <t>100Vプラグインフォトスイッチ</t>
    <phoneticPr fontId="1"/>
  </si>
  <si>
    <t>受台</t>
    <rPh sb="0" eb="1">
      <t>ウ</t>
    </rPh>
    <rPh sb="1" eb="2">
      <t>ダイ</t>
    </rPh>
    <phoneticPr fontId="1"/>
  </si>
  <si>
    <t>”</t>
    <phoneticPr fontId="1"/>
  </si>
  <si>
    <t>ワイド</t>
    <phoneticPr fontId="1"/>
  </si>
  <si>
    <t>ダブルコンセント</t>
    <phoneticPr fontId="1"/>
  </si>
  <si>
    <t>NDG2122(WW)</t>
    <phoneticPr fontId="1"/>
  </si>
  <si>
    <t>ｼﾝｸﾞﾙコンセント</t>
    <phoneticPr fontId="1"/>
  </si>
  <si>
    <t>スイッチ</t>
    <phoneticPr fontId="1"/>
  </si>
  <si>
    <t>ﾜｲﾄﾞ</t>
    <phoneticPr fontId="1"/>
  </si>
  <si>
    <t>L</t>
    <phoneticPr fontId="1"/>
  </si>
  <si>
    <t>M</t>
    <phoneticPr fontId="1"/>
  </si>
  <si>
    <t>個</t>
    <rPh sb="0" eb="1">
      <t>コ</t>
    </rPh>
    <phoneticPr fontId="1"/>
  </si>
  <si>
    <t>WDG5424(WW)</t>
    <phoneticPr fontId="1"/>
  </si>
  <si>
    <t>枚</t>
    <rPh sb="0" eb="1">
      <t>マイ</t>
    </rPh>
    <phoneticPr fontId="1"/>
  </si>
  <si>
    <t>ノズルチップ</t>
    <phoneticPr fontId="1"/>
  </si>
  <si>
    <t>LAN、TV</t>
    <phoneticPr fontId="1"/>
  </si>
  <si>
    <t>ビニル露出ﾎﾞｯｸｽ</t>
    <rPh sb="3" eb="5">
      <t>ロシュツ</t>
    </rPh>
    <phoneticPr fontId="1"/>
  </si>
  <si>
    <t>丸</t>
    <rPh sb="0" eb="1">
      <t>マル</t>
    </rPh>
    <phoneticPr fontId="1"/>
  </si>
  <si>
    <t>ＶＶR　5.5-3Ｃ</t>
    <phoneticPr fontId="1"/>
  </si>
  <si>
    <t>　　〃</t>
    <phoneticPr fontId="1"/>
  </si>
  <si>
    <t>LANｹｰﾌﾞﾙ　CAT5E</t>
    <phoneticPr fontId="1"/>
  </si>
  <si>
    <t>同軸　S5CFB</t>
    <rPh sb="0" eb="2">
      <t>ドウジク</t>
    </rPh>
    <phoneticPr fontId="1"/>
  </si>
  <si>
    <t>ねじなし電線管</t>
    <rPh sb="4" eb="6">
      <t>デンセン</t>
    </rPh>
    <rPh sb="6" eb="7">
      <t>カン</t>
    </rPh>
    <phoneticPr fontId="1"/>
  </si>
  <si>
    <t>ＰＦ16　　　　</t>
    <phoneticPr fontId="1"/>
  </si>
  <si>
    <t>合成樹脂管</t>
    <rPh sb="0" eb="2">
      <t>ゴウセイ</t>
    </rPh>
    <rPh sb="2" eb="4">
      <t>ジュシ</t>
    </rPh>
    <rPh sb="4" eb="5">
      <t>カン</t>
    </rPh>
    <phoneticPr fontId="1"/>
  </si>
  <si>
    <r>
      <t>中　　(100個入り)　5</t>
    </r>
    <r>
      <rPr>
        <b/>
        <sz val="11"/>
        <color theme="0"/>
        <rFont val="ＭＳ Ｐゴシック"/>
        <family val="3"/>
        <charset val="128"/>
      </rPr>
      <t>個</t>
    </r>
    <r>
      <rPr>
        <sz val="11"/>
        <color theme="0"/>
        <rFont val="ＭＳ Ｐゴシック"/>
        <family val="3"/>
        <charset val="128"/>
      </rPr>
      <t>必要＋1個予備</t>
    </r>
    <rPh sb="0" eb="1">
      <t>チュウ</t>
    </rPh>
    <rPh sb="7" eb="8">
      <t>コ</t>
    </rPh>
    <rPh sb="8" eb="9">
      <t>イ</t>
    </rPh>
    <rPh sb="13" eb="14">
      <t>コ</t>
    </rPh>
    <rPh sb="14" eb="16">
      <t>ヒツヨウ</t>
    </rPh>
    <phoneticPr fontId="1"/>
  </si>
  <si>
    <r>
      <t>小　　(100個入り)　3</t>
    </r>
    <r>
      <rPr>
        <b/>
        <sz val="11"/>
        <color theme="0"/>
        <rFont val="ＭＳ Ｐゴシック"/>
        <family val="3"/>
        <charset val="128"/>
      </rPr>
      <t>個</t>
    </r>
    <r>
      <rPr>
        <sz val="11"/>
        <color theme="0"/>
        <rFont val="ＭＳ Ｐゴシック"/>
        <family val="3"/>
        <charset val="128"/>
      </rPr>
      <t>必要＋1個予備</t>
    </r>
    <rPh sb="0" eb="1">
      <t>ショウ</t>
    </rPh>
    <rPh sb="7" eb="8">
      <t>コ</t>
    </rPh>
    <rPh sb="8" eb="9">
      <t>イ</t>
    </rPh>
    <rPh sb="13" eb="14">
      <t>コ</t>
    </rPh>
    <rPh sb="14" eb="16">
      <t>ヒツヨウ</t>
    </rPh>
    <phoneticPr fontId="1"/>
  </si>
  <si>
    <r>
      <t>大　　(100個入り)　5</t>
    </r>
    <r>
      <rPr>
        <b/>
        <sz val="11"/>
        <color theme="0"/>
        <rFont val="ＭＳ Ｐゴシック"/>
        <family val="3"/>
        <charset val="128"/>
      </rPr>
      <t>個</t>
    </r>
    <r>
      <rPr>
        <sz val="11"/>
        <color theme="0"/>
        <rFont val="ＭＳ Ｐゴシック"/>
        <family val="3"/>
        <charset val="128"/>
      </rPr>
      <t>必要＋1個予備</t>
    </r>
    <rPh sb="0" eb="1">
      <t>ダイ</t>
    </rPh>
    <rPh sb="7" eb="8">
      <t>コ</t>
    </rPh>
    <rPh sb="8" eb="9">
      <t>イ</t>
    </rPh>
    <rPh sb="13" eb="14">
      <t>コ</t>
    </rPh>
    <rPh sb="14" eb="16">
      <t>ヒツヨウ</t>
    </rPh>
    <phoneticPr fontId="1"/>
  </si>
  <si>
    <t>22用</t>
    <rPh sb="2" eb="3">
      <t>ヨウ</t>
    </rPh>
    <phoneticPr fontId="1"/>
  </si>
  <si>
    <t>絶縁セパレータ</t>
    <rPh sb="0" eb="2">
      <t>ゼツエン</t>
    </rPh>
    <phoneticPr fontId="1"/>
  </si>
  <si>
    <t>　”</t>
    <phoneticPr fontId="1"/>
  </si>
  <si>
    <t>圧着端子</t>
    <rPh sb="0" eb="2">
      <t>アッチャク</t>
    </rPh>
    <rPh sb="2" eb="4">
      <t>タンシ</t>
    </rPh>
    <phoneticPr fontId="1"/>
  </si>
  <si>
    <t>Vキャップ</t>
    <phoneticPr fontId="1"/>
  </si>
  <si>
    <t>東邦</t>
    <rPh sb="0" eb="2">
      <t>トウホウ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</si>
  <si>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</si>
  <si>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</si>
  <si>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ATK-30-3P</t>
    <phoneticPr fontId="1"/>
  </si>
  <si>
    <t>東洋技研</t>
    <phoneticPr fontId="1"/>
  </si>
  <si>
    <t>LEDG87035L-LS</t>
    <phoneticPr fontId="1"/>
  </si>
  <si>
    <t>OSB1033</t>
    <phoneticPr fontId="1"/>
  </si>
  <si>
    <t>WDG1113</t>
    <phoneticPr fontId="1"/>
  </si>
  <si>
    <t>WDG1631L(WW)</t>
    <phoneticPr fontId="1"/>
  </si>
  <si>
    <t>NDG1113(WW)</t>
    <phoneticPr fontId="1"/>
  </si>
  <si>
    <t>WDG1111</t>
    <phoneticPr fontId="1"/>
  </si>
  <si>
    <t>NDG4111(WW)</t>
    <phoneticPr fontId="1"/>
  </si>
  <si>
    <t>NDG2111(WW)</t>
    <phoneticPr fontId="1"/>
  </si>
  <si>
    <t>WDG5412(WW)</t>
    <phoneticPr fontId="1"/>
  </si>
  <si>
    <t>WDG5423(WW)</t>
    <phoneticPr fontId="1"/>
  </si>
  <si>
    <t>NDG4431N(WW)</t>
    <phoneticPr fontId="1"/>
  </si>
  <si>
    <t>NDG4721</t>
    <phoneticPr fontId="1"/>
  </si>
  <si>
    <t>WDG4303</t>
    <phoneticPr fontId="1"/>
  </si>
  <si>
    <t>SW140ZJ</t>
    <phoneticPr fontId="1"/>
  </si>
  <si>
    <t>TPCC5 0.5X4P</t>
    <phoneticPr fontId="1"/>
  </si>
  <si>
    <t>冨士電線</t>
    <phoneticPr fontId="1"/>
  </si>
  <si>
    <t>S-5C-FB-K</t>
    <phoneticPr fontId="1"/>
  </si>
  <si>
    <t>富士電線工業（大阪）</t>
    <phoneticPr fontId="1"/>
  </si>
  <si>
    <r>
      <t>３ヶ用</t>
    </r>
    <r>
      <rPr>
        <b/>
        <sz val="11"/>
        <rFont val="ＭＳ Ｐゴシック"/>
        <family val="3"/>
        <charset val="128"/>
      </rPr>
      <t>　</t>
    </r>
    <r>
      <rPr>
        <b/>
        <sz val="11"/>
        <color rgb="FFFF0000"/>
        <rFont val="ＭＳ Ｐゴシック"/>
        <family val="3"/>
        <charset val="128"/>
      </rPr>
      <t>（２+１）</t>
    </r>
    <rPh sb="2" eb="3">
      <t>ヨウ</t>
    </rPh>
    <phoneticPr fontId="1"/>
  </si>
  <si>
    <r>
      <t>4ヶ用</t>
    </r>
    <r>
      <rPr>
        <b/>
        <sz val="11"/>
        <rFont val="ＭＳ Ｐゴシック"/>
        <family val="3"/>
        <charset val="128"/>
      </rPr>
      <t>　</t>
    </r>
    <r>
      <rPr>
        <b/>
        <sz val="11"/>
        <color rgb="FFFF0000"/>
        <rFont val="ＭＳ Ｐゴシック"/>
        <family val="3"/>
        <charset val="128"/>
      </rPr>
      <t>（３+１）</t>
    </r>
    <rPh sb="2" eb="3">
      <t>ヨウ</t>
    </rPh>
    <phoneticPr fontId="1"/>
  </si>
  <si>
    <r>
      <t>OS</t>
    </r>
    <r>
      <rPr>
        <b/>
        <sz val="11"/>
        <color rgb="FFFF0000"/>
        <rFont val="ＭＳ Ｐゴシック"/>
        <family val="3"/>
        <charset val="128"/>
      </rPr>
      <t>S</t>
    </r>
    <r>
      <rPr>
        <sz val="11"/>
        <rFont val="ＭＳ Ｐゴシック"/>
        <family val="3"/>
        <charset val="128"/>
      </rPr>
      <t>1063N</t>
    </r>
    <phoneticPr fontId="1"/>
  </si>
  <si>
    <t>SPF-16J</t>
    <phoneticPr fontId="1"/>
  </si>
  <si>
    <t>共和化学工業所</t>
    <phoneticPr fontId="1"/>
  </si>
  <si>
    <t>　</t>
    <phoneticPr fontId="1"/>
  </si>
  <si>
    <t>〃</t>
    <phoneticPr fontId="1"/>
  </si>
  <si>
    <t>　　KCV５.５R</t>
    <phoneticPr fontId="1"/>
  </si>
  <si>
    <t>　　KCV５.５W</t>
    <phoneticPr fontId="1"/>
  </si>
  <si>
    <t>　　KCV５.５K</t>
    <phoneticPr fontId="1"/>
  </si>
  <si>
    <r>
      <t>皿M4-1</t>
    </r>
    <r>
      <rPr>
        <b/>
        <sz val="11"/>
        <color rgb="FFFF0000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　</t>
    </r>
    <r>
      <rPr>
        <sz val="11"/>
        <color indexed="10"/>
        <rFont val="ＭＳ Ｐゴシック"/>
        <family val="3"/>
        <charset val="128"/>
      </rPr>
      <t>(1パック153本入り)</t>
    </r>
    <rPh sb="0" eb="1">
      <t>サラ</t>
    </rPh>
    <rPh sb="15" eb="16">
      <t>ホン</t>
    </rPh>
    <rPh sb="16" eb="17">
      <t>イ</t>
    </rPh>
    <phoneticPr fontId="1"/>
  </si>
  <si>
    <t>NDG8531(WW)</t>
    <phoneticPr fontId="1"/>
  </si>
  <si>
    <t>東芝ライテック</t>
    <phoneticPr fontId="1"/>
  </si>
  <si>
    <t>テレビターミナル高シールド</t>
    <phoneticPr fontId="1"/>
  </si>
  <si>
    <t>４Ｋ８Ｋ対応</t>
    <phoneticPr fontId="1"/>
  </si>
  <si>
    <t>NDG8078(WW)</t>
    <phoneticPr fontId="1"/>
  </si>
  <si>
    <t>ＬＡＮ用モジュラーコンセント</t>
    <phoneticPr fontId="1"/>
  </si>
  <si>
    <t>ＣＡＴ５</t>
    <phoneticPr fontId="1"/>
  </si>
  <si>
    <t>訂正</t>
    <rPh sb="0" eb="2">
      <t>テイセイ</t>
    </rPh>
    <phoneticPr fontId="1"/>
  </si>
  <si>
    <t>200V用 30A</t>
    <rPh sb="4" eb="5">
      <t>ヨウ</t>
    </rPh>
    <phoneticPr fontId="1"/>
  </si>
  <si>
    <t>日動電工</t>
    <rPh sb="0" eb="4">
      <t>ニチドウデンコウ</t>
    </rPh>
    <phoneticPr fontId="1"/>
  </si>
  <si>
    <t>アウトレットボックス</t>
    <phoneticPr fontId="1"/>
  </si>
  <si>
    <t>中浅四角</t>
    <rPh sb="0" eb="1">
      <t>チュウ</t>
    </rPh>
    <rPh sb="1" eb="2">
      <t>アサ</t>
    </rPh>
    <rPh sb="2" eb="4">
      <t>シカク</t>
    </rPh>
    <phoneticPr fontId="1"/>
  </si>
  <si>
    <t>4ＯＢ4Ｚ</t>
    <phoneticPr fontId="1"/>
  </si>
  <si>
    <t>個</t>
    <rPh sb="0" eb="1">
      <t>コ</t>
    </rPh>
    <phoneticPr fontId="1"/>
  </si>
  <si>
    <t>塗代カバー</t>
    <rPh sb="0" eb="1">
      <t>ヌ</t>
    </rPh>
    <rPh sb="1" eb="2">
      <t>シロ</t>
    </rPh>
    <phoneticPr fontId="1"/>
  </si>
  <si>
    <t>”</t>
    <phoneticPr fontId="1"/>
  </si>
  <si>
    <t>”</t>
    <phoneticPr fontId="1"/>
  </si>
  <si>
    <t>Ｎ102-ＫＢ</t>
    <phoneticPr fontId="1"/>
  </si>
  <si>
    <t>ＥＭ-ＩＥ　1.6ｍｍ　黒</t>
    <rPh sb="12" eb="13">
      <t>クロ</t>
    </rPh>
    <phoneticPr fontId="1"/>
  </si>
  <si>
    <t>ＥＭ-ＩＥ　1.6ｍｍ　赤</t>
    <rPh sb="12" eb="13">
      <t>アカ</t>
    </rPh>
    <phoneticPr fontId="1"/>
  </si>
  <si>
    <t>ＥＭ-ＥＥＦ　2.0-2Ｃ</t>
    <phoneticPr fontId="1"/>
  </si>
  <si>
    <t>ＥＭ-ＥＥＦ　1.6-2Ｃ</t>
    <phoneticPr fontId="1"/>
  </si>
  <si>
    <t>カチコネ2号コネクタ</t>
    <rPh sb="5" eb="6">
      <t>ゴウ</t>
    </rPh>
    <phoneticPr fontId="1"/>
  </si>
  <si>
    <t>ｺﾞﾑﾌﾞｯｼﾝｸﾞ22号</t>
    <rPh sb="12" eb="13">
      <t>ゴウ</t>
    </rPh>
    <phoneticPr fontId="1"/>
  </si>
  <si>
    <t>”</t>
    <phoneticPr fontId="1"/>
  </si>
  <si>
    <t>　　〃</t>
    <phoneticPr fontId="1"/>
  </si>
  <si>
    <t>ＣＶＦ2ｘ2.0+1.6</t>
    <phoneticPr fontId="1"/>
  </si>
  <si>
    <t>協和電線</t>
    <rPh sb="0" eb="4">
      <t>キョウワデンセン</t>
    </rPh>
    <phoneticPr fontId="1"/>
  </si>
  <si>
    <t>ｍ</t>
    <phoneticPr fontId="1"/>
  </si>
  <si>
    <r>
      <t>２号　(100個入り)　6</t>
    </r>
    <r>
      <rPr>
        <b/>
        <sz val="11"/>
        <color theme="0"/>
        <rFont val="ＭＳ Ｐゴシック"/>
        <family val="3"/>
        <charset val="128"/>
      </rPr>
      <t>個</t>
    </r>
    <r>
      <rPr>
        <sz val="11"/>
        <color theme="0"/>
        <rFont val="ＭＳ Ｐゴシック"/>
        <family val="3"/>
        <charset val="128"/>
      </rPr>
      <t>必要＋1個予備</t>
    </r>
    <rPh sb="1" eb="2">
      <t>ゴウ</t>
    </rPh>
    <rPh sb="7" eb="8">
      <t>コ</t>
    </rPh>
    <rPh sb="8" eb="9">
      <t>イ</t>
    </rPh>
    <rPh sb="13" eb="14">
      <t>コ</t>
    </rPh>
    <rPh sb="14" eb="16">
      <t>ヒツヨウ</t>
    </rPh>
    <phoneticPr fontId="1"/>
  </si>
  <si>
    <r>
      <t>１号  (100個入り)　10</t>
    </r>
    <r>
      <rPr>
        <b/>
        <sz val="11"/>
        <color theme="0"/>
        <rFont val="ＭＳ Ｐゴシック"/>
        <family val="3"/>
        <charset val="128"/>
      </rPr>
      <t>個</t>
    </r>
    <r>
      <rPr>
        <sz val="11"/>
        <color theme="0"/>
        <rFont val="ＭＳ Ｐゴシック"/>
        <family val="3"/>
        <charset val="128"/>
      </rPr>
      <t>必要＋1個予備</t>
    </r>
    <rPh sb="1" eb="2">
      <t>ゴウ</t>
    </rPh>
    <rPh sb="8" eb="9">
      <t>コ</t>
    </rPh>
    <rPh sb="9" eb="10">
      <t>イ</t>
    </rPh>
    <rPh sb="15" eb="16">
      <t>コ</t>
    </rPh>
    <rPh sb="16" eb="18">
      <t>ヒツヨウ</t>
    </rPh>
    <rPh sb="20" eb="21">
      <t>コ</t>
    </rPh>
    <phoneticPr fontId="1"/>
  </si>
  <si>
    <t>ジョイントボックス</t>
    <phoneticPr fontId="1"/>
  </si>
  <si>
    <t>大　　</t>
    <rPh sb="0" eb="1">
      <t>ダイ</t>
    </rPh>
    <phoneticPr fontId="1"/>
  </si>
  <si>
    <t>ＯＫコン</t>
    <phoneticPr fontId="1"/>
  </si>
  <si>
    <t>ＰＲＢ22</t>
    <phoneticPr fontId="1"/>
  </si>
  <si>
    <t>MB=LL</t>
    <phoneticPr fontId="1"/>
  </si>
  <si>
    <r>
      <t>SB32H 3</t>
    </r>
    <r>
      <rPr>
        <b/>
        <sz val="11"/>
        <color rgb="FFFF0000"/>
        <rFont val="ＭＳ Ｐゴシック"/>
        <family val="3"/>
        <charset val="128"/>
      </rPr>
      <t>0A</t>
    </r>
    <phoneticPr fontId="1"/>
  </si>
  <si>
    <r>
      <t xml:space="preserve">SB31H </t>
    </r>
    <r>
      <rPr>
        <b/>
        <sz val="11"/>
        <color theme="1"/>
        <rFont val="ＭＳ Ｐゴシック"/>
        <family val="3"/>
        <charset val="128"/>
      </rPr>
      <t>20A</t>
    </r>
    <phoneticPr fontId="1"/>
  </si>
  <si>
    <t>埋め込み200V用コンセント</t>
    <rPh sb="0" eb="1">
      <t>ウ</t>
    </rPh>
    <rPh sb="2" eb="3">
      <t>コ</t>
    </rPh>
    <rPh sb="8" eb="9">
      <t>ヨウ</t>
    </rPh>
    <phoneticPr fontId="1"/>
  </si>
  <si>
    <t>同上ﾌﾟﾚｰﾄ</t>
    <rPh sb="0" eb="2">
      <t>ドウジョウ</t>
    </rPh>
    <phoneticPr fontId="1"/>
  </si>
  <si>
    <t>枚</t>
    <rPh sb="0" eb="1">
      <t>マイ</t>
    </rPh>
    <phoneticPr fontId="1"/>
  </si>
  <si>
    <r>
      <t>WDG163</t>
    </r>
    <r>
      <rPr>
        <b/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M</t>
    </r>
    <r>
      <rPr>
        <b/>
        <sz val="11"/>
        <rFont val="ＭＳ Ｐゴシック"/>
        <family val="3"/>
        <charset val="128"/>
      </rPr>
      <t>(WW)</t>
    </r>
    <phoneticPr fontId="1"/>
  </si>
  <si>
    <t>メタルモール　A</t>
    <phoneticPr fontId="1"/>
  </si>
  <si>
    <t>メタルモール　BOX</t>
    <phoneticPr fontId="1"/>
  </si>
  <si>
    <t>本</t>
    <rPh sb="0" eb="1">
      <t>ホン</t>
    </rPh>
    <phoneticPr fontId="1"/>
  </si>
  <si>
    <t>個</t>
    <rPh sb="0" eb="1">
      <t>コ</t>
    </rPh>
    <phoneticPr fontId="1"/>
  </si>
  <si>
    <t>ブッシング</t>
    <phoneticPr fontId="1"/>
  </si>
  <si>
    <t>”</t>
    <phoneticPr fontId="1"/>
  </si>
  <si>
    <t>DC2582E</t>
    <phoneticPr fontId="1"/>
  </si>
  <si>
    <t>WDG7371(WW)</t>
    <phoneticPr fontId="1"/>
  </si>
  <si>
    <t>２連用　５８φ丸穴</t>
    <rPh sb="1" eb="3">
      <t>レンヨウ</t>
    </rPh>
    <rPh sb="7" eb="8">
      <t>マル</t>
    </rPh>
    <rPh sb="8" eb="9">
      <t>アナ</t>
    </rPh>
    <phoneticPr fontId="1"/>
  </si>
  <si>
    <t>PVM16-TJ</t>
    <phoneticPr fontId="1"/>
  </si>
  <si>
    <t>S118-2</t>
    <phoneticPr fontId="1"/>
  </si>
  <si>
    <t>メタルモールA型1.8m（ホワイト）</t>
    <phoneticPr fontId="1"/>
  </si>
  <si>
    <t>マサル工業</t>
    <phoneticPr fontId="1"/>
  </si>
  <si>
    <t>A102-2</t>
    <phoneticPr fontId="1"/>
  </si>
  <si>
    <t>ブッシングA型（ホワイト）</t>
    <phoneticPr fontId="1"/>
  </si>
  <si>
    <t>AB412-2</t>
    <phoneticPr fontId="1"/>
  </si>
  <si>
    <t>2個用スイッチボックス深型（ホワイト）</t>
    <phoneticPr fontId="1"/>
  </si>
  <si>
    <t>ユーピロンブッシングＣ１９</t>
    <phoneticPr fontId="1"/>
  </si>
  <si>
    <t>PCB19</t>
    <phoneticPr fontId="1"/>
  </si>
  <si>
    <t>アウトレットボックス</t>
    <phoneticPr fontId="1"/>
  </si>
  <si>
    <t>OB442B</t>
    <phoneticPr fontId="1"/>
  </si>
  <si>
    <t>リングレジューサー</t>
    <phoneticPr fontId="1"/>
  </si>
  <si>
    <t>25-19</t>
    <phoneticPr fontId="1"/>
  </si>
  <si>
    <t>個</t>
    <rPh sb="0" eb="1">
      <t>コ</t>
    </rPh>
    <phoneticPr fontId="1"/>
  </si>
  <si>
    <r>
      <t>皿M4-20　</t>
    </r>
    <r>
      <rPr>
        <sz val="11"/>
        <color indexed="10"/>
        <rFont val="ＭＳ Ｐゴシック"/>
        <family val="3"/>
        <charset val="128"/>
      </rPr>
      <t>(1パック104本入り)</t>
    </r>
    <rPh sb="0" eb="1">
      <t>サラ</t>
    </rPh>
    <rPh sb="15" eb="16">
      <t>ホン</t>
    </rPh>
    <rPh sb="16" eb="17">
      <t>イ</t>
    </rPh>
    <phoneticPr fontId="1"/>
  </si>
  <si>
    <r>
      <t>鍋M4-20　</t>
    </r>
    <r>
      <rPr>
        <sz val="11"/>
        <color indexed="10"/>
        <rFont val="ＭＳ Ｐゴシック"/>
        <family val="3"/>
        <charset val="128"/>
      </rPr>
      <t>（1パック88本入り)</t>
    </r>
    <rPh sb="0" eb="1">
      <t>ナベ</t>
    </rPh>
    <rPh sb="14" eb="15">
      <t>ホン</t>
    </rPh>
    <rPh sb="15" eb="16">
      <t>イ</t>
    </rPh>
    <phoneticPr fontId="1"/>
  </si>
  <si>
    <t>24本必要＋4本予備</t>
    <rPh sb="2" eb="3">
      <t>ホン</t>
    </rPh>
    <rPh sb="3" eb="5">
      <t>ヒツヨウ</t>
    </rPh>
    <rPh sb="7" eb="8">
      <t>ホン</t>
    </rPh>
    <rPh sb="8" eb="10">
      <t>ヨビ</t>
    </rPh>
    <phoneticPr fontId="1"/>
  </si>
  <si>
    <t>32本必要＋4本予備</t>
    <rPh sb="2" eb="3">
      <t>ホン</t>
    </rPh>
    <rPh sb="3" eb="5">
      <t>ヒツヨウ</t>
    </rPh>
    <phoneticPr fontId="1"/>
  </si>
  <si>
    <t>24本必要＋4本予備</t>
    <rPh sb="2" eb="3">
      <t>ホン</t>
    </rPh>
    <rPh sb="3" eb="5">
      <t>ヒツヨウ</t>
    </rPh>
    <phoneticPr fontId="1"/>
  </si>
  <si>
    <t>ＯＫ-2</t>
    <phoneticPr fontId="1"/>
  </si>
  <si>
    <t>ゴムブッシング</t>
    <phoneticPr fontId="1"/>
  </si>
  <si>
    <t>VE14　ｻﾄﾞﾙ</t>
    <phoneticPr fontId="1"/>
  </si>
  <si>
    <t>合計</t>
    <rPh sb="0" eb="2">
      <t>ゴウケイ</t>
    </rPh>
    <phoneticPr fontId="1"/>
  </si>
  <si>
    <t>１セット分</t>
    <rPh sb="4" eb="5">
      <t>ブン</t>
    </rPh>
    <phoneticPr fontId="1"/>
  </si>
  <si>
    <t>A3用紙と押しピン4個</t>
    <rPh sb="2" eb="4">
      <t>ヨウシ</t>
    </rPh>
    <rPh sb="5" eb="6">
      <t>オ</t>
    </rPh>
    <rPh sb="10" eb="11">
      <t>コ</t>
    </rPh>
    <phoneticPr fontId="1"/>
  </si>
  <si>
    <t>式</t>
    <rPh sb="0" eb="1">
      <t>シキ</t>
    </rPh>
    <phoneticPr fontId="1"/>
  </si>
  <si>
    <t>ひなたのロゴ</t>
    <phoneticPr fontId="1"/>
  </si>
  <si>
    <t>ロゴは宮崎県工組よりデータで支給</t>
    <rPh sb="3" eb="5">
      <t>ミヤザキ</t>
    </rPh>
    <rPh sb="5" eb="6">
      <t>ケン</t>
    </rPh>
    <rPh sb="6" eb="8">
      <t>コウソ</t>
    </rPh>
    <rPh sb="14" eb="16">
      <t>シキュウ</t>
    </rPh>
    <phoneticPr fontId="1"/>
  </si>
  <si>
    <t>ＬＡＮコネクター</t>
    <phoneticPr fontId="1"/>
  </si>
  <si>
    <t>5C接栓</t>
    <rPh sb="2" eb="3">
      <t>セツ</t>
    </rPh>
    <rPh sb="3" eb="4">
      <t>セン</t>
    </rPh>
    <phoneticPr fontId="1"/>
  </si>
  <si>
    <t>ＥＭ-ＩＥ　1.6ｍｍ　白</t>
    <rPh sb="12" eb="13">
      <t>シロ</t>
    </rPh>
    <phoneticPr fontId="1"/>
  </si>
  <si>
    <t>日動電工</t>
    <rPh sb="0" eb="2">
      <t>ニチドウ</t>
    </rPh>
    <rPh sb="2" eb="4">
      <t>デンコウ</t>
    </rPh>
    <phoneticPr fontId="1"/>
  </si>
  <si>
    <t>2K-16JHW</t>
    <phoneticPr fontId="1"/>
  </si>
  <si>
    <t>2KP16JH</t>
    <phoneticPr fontId="1"/>
  </si>
  <si>
    <t>合成樹脂管用サドル</t>
    <rPh sb="0" eb="2">
      <t>ゴウセイ</t>
    </rPh>
    <rPh sb="2" eb="4">
      <t>ジュシ</t>
    </rPh>
    <rPh sb="4" eb="5">
      <t>カン</t>
    </rPh>
    <rPh sb="5" eb="6">
      <t>ヨウ</t>
    </rPh>
    <phoneticPr fontId="1"/>
  </si>
  <si>
    <t>日動電工</t>
    <rPh sb="0" eb="2">
      <t>ニチドウ</t>
    </rPh>
    <rPh sb="2" eb="4">
      <t>デンコウ</t>
    </rPh>
    <phoneticPr fontId="1"/>
  </si>
  <si>
    <t>S14JHW</t>
    <phoneticPr fontId="1"/>
  </si>
  <si>
    <t>(1パック20個入り)</t>
    <rPh sb="7" eb="8">
      <t>コ</t>
    </rPh>
    <rPh sb="8" eb="9">
      <t>イ</t>
    </rPh>
    <phoneticPr fontId="1"/>
  </si>
  <si>
    <t>東芝ライテック</t>
    <rPh sb="0" eb="2">
      <t>トウシバ</t>
    </rPh>
    <phoneticPr fontId="1"/>
  </si>
  <si>
    <t>DHV9118</t>
    <phoneticPr fontId="1"/>
  </si>
  <si>
    <t>２０１9年7月22日</t>
    <rPh sb="4" eb="5">
      <t>ネン</t>
    </rPh>
    <rPh sb="6" eb="7">
      <t>ガツ</t>
    </rPh>
    <rPh sb="9" eb="10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</si>
</sst>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0_ "/>
    <numFmt numFmtId="177" formatCode="0.0"/>
    <numFmt numFmtId="178" formatCode="#,##0.0;[Red]\-#,##0.0"/>
    <numFmt numFmtId="179" formatCode="0_ "/>
  </numFmts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36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3">
    <xf numFmtId="0" fontId="0" fillId="0" borderId="0" xfId="0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left" vertical="center" indent="1"/>
    </xf>
    <xf numFmtId="0" fontId="0" fillId="0" borderId="0" xfId="0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indent="1"/>
    </xf>
    <xf numFmtId="0" fontId="0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0" fillId="0" borderId="3" xfId="0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0" xfId="0" applyFill="1" applyAlignment="1">
      <alignment horizontal="center" vertical="center" shrinkToFit="1"/>
    </xf>
    <xf numFmtId="176" fontId="0" fillId="0" borderId="0" xfId="0" applyNumberFormat="1" applyFill="1">
      <alignment vertical="center"/>
    </xf>
    <xf numFmtId="0" fontId="9" fillId="0" borderId="1" xfId="0" applyFont="1" applyFill="1" applyBorder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57" fontId="0" fillId="0" borderId="0" xfId="0" applyNumberFormat="1" applyFill="1" applyBorder="1" applyAlignment="1">
      <alignment horizontal="center" vertical="center"/>
    </xf>
    <xf numFmtId="57" fontId="0" fillId="0" borderId="8" xfId="0" applyNumberFormat="1" applyFill="1" applyBorder="1" applyAlignment="1">
      <alignment horizontal="center" vertical="center"/>
    </xf>
    <xf numFmtId="176" fontId="0" fillId="0" borderId="7" xfId="0" applyNumberFormat="1" applyFill="1" applyBorder="1">
      <alignment vertical="center"/>
    </xf>
    <xf numFmtId="38" fontId="3" fillId="0" borderId="11" xfId="0" applyNumberFormat="1" applyFont="1" applyFill="1" applyBorder="1" applyAlignment="1">
      <alignment vertical="center" shrinkToFit="1"/>
    </xf>
    <xf numFmtId="176" fontId="0" fillId="0" borderId="7" xfId="0" applyNumberFormat="1" applyFill="1" applyBorder="1" applyProtection="1">
      <alignment vertical="center"/>
      <protection locked="0"/>
    </xf>
    <xf numFmtId="38" fontId="3" fillId="0" borderId="12" xfId="0" applyNumberFormat="1" applyFont="1" applyFill="1" applyBorder="1" applyAlignment="1">
      <alignment vertical="center" shrinkToFit="1"/>
    </xf>
    <xf numFmtId="38" fontId="12" fillId="0" borderId="12" xfId="0" applyNumberFormat="1" applyFont="1" applyFill="1" applyBorder="1" applyAlignment="1">
      <alignment horizontal="right" vertical="center" shrinkToFit="1"/>
    </xf>
    <xf numFmtId="0" fontId="0" fillId="2" borderId="4" xfId="0" applyFill="1" applyBorder="1">
      <alignment vertical="center"/>
    </xf>
    <xf numFmtId="177" fontId="0" fillId="2" borderId="4" xfId="0" applyNumberFormat="1" applyFill="1" applyBorder="1">
      <alignment vertical="center"/>
    </xf>
    <xf numFmtId="38" fontId="0" fillId="0" borderId="0" xfId="1" applyFont="1" applyFill="1">
      <alignment vertical="center"/>
    </xf>
    <xf numFmtId="178" fontId="0" fillId="2" borderId="4" xfId="1" applyNumberFormat="1" applyFont="1" applyFill="1" applyBorder="1">
      <alignment vertical="center"/>
    </xf>
    <xf numFmtId="176" fontId="0" fillId="0" borderId="14" xfId="0" applyNumberFormat="1" applyFill="1" applyBorder="1" applyProtection="1">
      <alignment vertical="center"/>
      <protection locked="0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2" borderId="19" xfId="0" applyFill="1" applyBorder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176" fontId="15" fillId="3" borderId="7" xfId="0" applyNumberFormat="1" applyFont="1" applyFill="1" applyBorder="1" applyProtection="1">
      <alignment vertical="center"/>
      <protection locked="0"/>
    </xf>
    <xf numFmtId="0" fontId="15" fillId="3" borderId="17" xfId="0" applyFont="1" applyFill="1" applyBorder="1">
      <alignment vertical="center"/>
    </xf>
    <xf numFmtId="176" fontId="0" fillId="2" borderId="7" xfId="0" applyNumberFormat="1" applyFill="1" applyBorder="1" applyProtection="1">
      <alignment vertical="center"/>
      <protection locked="0"/>
    </xf>
    <xf numFmtId="0" fontId="0" fillId="2" borderId="17" xfId="0" applyFill="1" applyBorder="1">
      <alignment vertical="center"/>
    </xf>
    <xf numFmtId="0" fontId="15" fillId="4" borderId="1" xfId="0" applyFont="1" applyFill="1" applyBorder="1" applyAlignment="1">
      <alignment horizontal="left" vertical="center" indent="1"/>
    </xf>
    <xf numFmtId="179" fontId="16" fillId="4" borderId="1" xfId="0" applyNumberFormat="1" applyFont="1" applyFill="1" applyBorder="1" applyAlignment="1">
      <alignment horizontal="right" vertical="center"/>
    </xf>
    <xf numFmtId="0" fontId="16" fillId="4" borderId="1" xfId="0" applyFont="1" applyFill="1" applyBorder="1" applyAlignment="1">
      <alignment horizontal="center" vertical="center"/>
    </xf>
    <xf numFmtId="38" fontId="3" fillId="0" borderId="13" xfId="0" applyNumberFormat="1" applyFont="1" applyFill="1" applyBorder="1" applyAlignment="1">
      <alignment vertical="center" shrinkToFit="1"/>
    </xf>
    <xf numFmtId="0" fontId="0" fillId="5" borderId="2" xfId="0" applyFill="1" applyBorder="1" applyAlignment="1">
      <alignment horizontal="left" vertical="center" shrinkToFit="1"/>
    </xf>
    <xf numFmtId="0" fontId="0" fillId="5" borderId="0" xfId="0" applyFont="1" applyFill="1">
      <alignment vertical="center"/>
    </xf>
    <xf numFmtId="0" fontId="0" fillId="5" borderId="0" xfId="0" applyFont="1" applyFill="1" applyAlignment="1">
      <alignment horizontal="center" vertical="center"/>
    </xf>
    <xf numFmtId="0" fontId="0" fillId="5" borderId="0" xfId="0" applyFill="1">
      <alignment vertical="center"/>
    </xf>
    <xf numFmtId="0" fontId="0" fillId="5" borderId="1" xfId="0" applyFont="1" applyFill="1" applyBorder="1" applyAlignment="1">
      <alignment horizontal="left" vertical="center" shrinkToFit="1"/>
    </xf>
    <xf numFmtId="0" fontId="0" fillId="5" borderId="1" xfId="0" applyFont="1" applyFill="1" applyBorder="1" applyAlignment="1">
      <alignment horizontal="left" vertical="center" indent="1"/>
    </xf>
    <xf numFmtId="0" fontId="0" fillId="5" borderId="1" xfId="0" applyFont="1" applyFill="1" applyBorder="1" applyAlignment="1">
      <alignment horizontal="center" vertical="center"/>
    </xf>
    <xf numFmtId="179" fontId="3" fillId="5" borderId="1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38" fontId="3" fillId="5" borderId="12" xfId="0" applyNumberFormat="1" applyFont="1" applyFill="1" applyBorder="1" applyAlignment="1">
      <alignment vertical="center" shrinkToFit="1"/>
    </xf>
    <xf numFmtId="176" fontId="0" fillId="5" borderId="7" xfId="0" applyNumberFormat="1" applyFont="1" applyFill="1" applyBorder="1" applyProtection="1">
      <alignment vertical="center"/>
      <protection locked="0"/>
    </xf>
    <xf numFmtId="0" fontId="0" fillId="5" borderId="17" xfId="0" applyFont="1" applyFill="1" applyBorder="1">
      <alignment vertical="center"/>
    </xf>
    <xf numFmtId="0" fontId="0" fillId="5" borderId="1" xfId="0" applyFill="1" applyBorder="1" applyAlignment="1">
      <alignment horizontal="left" vertical="center" shrinkToFit="1"/>
    </xf>
    <xf numFmtId="0" fontId="0" fillId="5" borderId="1" xfId="0" applyFill="1" applyBorder="1" applyAlignment="1">
      <alignment horizontal="left" vertical="center" indent="1"/>
    </xf>
    <xf numFmtId="0" fontId="0" fillId="5" borderId="1" xfId="0" applyFill="1" applyBorder="1" applyAlignment="1">
      <alignment horizontal="center" vertical="center"/>
    </xf>
    <xf numFmtId="179" fontId="12" fillId="5" borderId="1" xfId="0" applyNumberFormat="1" applyFont="1" applyFill="1" applyBorder="1" applyAlignment="1">
      <alignment horizontal="right" vertical="center"/>
    </xf>
    <xf numFmtId="0" fontId="12" fillId="5" borderId="1" xfId="0" applyFont="1" applyFill="1" applyBorder="1" applyAlignment="1">
      <alignment horizontal="center" vertical="center"/>
    </xf>
    <xf numFmtId="177" fontId="0" fillId="2" borderId="0" xfId="0" applyNumberFormat="1" applyFill="1" applyBorder="1">
      <alignment vertical="center"/>
    </xf>
    <xf numFmtId="179" fontId="12" fillId="5" borderId="3" xfId="0" applyNumberFormat="1" applyFon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2" xfId="1" applyFont="1" applyFill="1" applyBorder="1" applyAlignment="1">
      <alignment vertical="center"/>
    </xf>
    <xf numFmtId="38" fontId="0" fillId="5" borderId="1" xfId="1" applyFont="1" applyFill="1" applyBorder="1" applyAlignment="1">
      <alignment vertical="center"/>
    </xf>
    <xf numFmtId="38" fontId="0" fillId="0" borderId="22" xfId="1" applyFont="1" applyFill="1" applyBorder="1" applyAlignment="1">
      <alignment horizontal="right" vertical="center"/>
    </xf>
    <xf numFmtId="38" fontId="2" fillId="5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8" fontId="0" fillId="0" borderId="1" xfId="1" applyNumberFormat="1" applyFont="1" applyFill="1" applyBorder="1" applyAlignment="1">
      <alignment vertical="center"/>
    </xf>
    <xf numFmtId="178" fontId="0" fillId="5" borderId="1" xfId="1" applyNumberFormat="1" applyFont="1" applyFill="1" applyBorder="1" applyAlignment="1">
      <alignment vertical="center"/>
    </xf>
    <xf numFmtId="179" fontId="0" fillId="5" borderId="1" xfId="0" applyNumberFormat="1" applyFont="1" applyFill="1" applyBorder="1" applyAlignment="1">
      <alignment horizontal="right" vertical="center"/>
    </xf>
    <xf numFmtId="38" fontId="0" fillId="5" borderId="22" xfId="1" applyFont="1" applyFill="1" applyBorder="1" applyAlignment="1">
      <alignment horizontal="right" vertical="center"/>
    </xf>
    <xf numFmtId="38" fontId="3" fillId="5" borderId="23" xfId="0" applyNumberFormat="1" applyFont="1" applyFill="1" applyBorder="1" applyAlignment="1">
      <alignment vertical="center" shrinkToFit="1"/>
    </xf>
    <xf numFmtId="176" fontId="0" fillId="5" borderId="0" xfId="0" applyNumberFormat="1" applyFill="1" applyBorder="1" applyProtection="1">
      <alignment vertical="center"/>
      <protection locked="0"/>
    </xf>
    <xf numFmtId="0" fontId="0" fillId="5" borderId="0" xfId="0" applyFill="1" applyBorder="1">
      <alignment vertical="center"/>
    </xf>
    <xf numFmtId="0" fontId="0" fillId="5" borderId="0" xfId="0" applyFill="1" applyBorder="1" applyAlignment="1">
      <alignment horizontal="center" vertical="center"/>
    </xf>
    <xf numFmtId="38" fontId="0" fillId="5" borderId="0" xfId="1" applyFont="1" applyFill="1">
      <alignment vertical="center"/>
    </xf>
    <xf numFmtId="178" fontId="0" fillId="5" borderId="0" xfId="1" applyNumberFormat="1" applyFont="1" applyFill="1" applyBorder="1">
      <alignment vertical="center"/>
    </xf>
    <xf numFmtId="0" fontId="4" fillId="5" borderId="5" xfId="0" applyFont="1" applyFill="1" applyBorder="1" applyAlignment="1">
      <alignment horizontal="center" vertical="center"/>
    </xf>
    <xf numFmtId="38" fontId="0" fillId="5" borderId="1" xfId="1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shrinkToFit="1"/>
    </xf>
    <xf numFmtId="0" fontId="9" fillId="5" borderId="1" xfId="0" applyFont="1" applyFill="1" applyBorder="1" applyAlignment="1">
      <alignment horizontal="left" vertical="center" indent="1"/>
    </xf>
    <xf numFmtId="0" fontId="9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left" vertical="center" indent="1"/>
    </xf>
    <xf numFmtId="0" fontId="0" fillId="0" borderId="24" xfId="0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8" fillId="0" borderId="8" xfId="0" applyNumberFormat="1" applyFont="1" applyFill="1" applyBorder="1" applyAlignment="1">
      <alignment horizontal="center" vertical="center"/>
    </xf>
    <xf numFmtId="38" fontId="3" fillId="0" borderId="25" xfId="0" applyNumberFormat="1" applyFont="1" applyFill="1" applyBorder="1" applyAlignment="1">
      <alignment vertical="center" shrinkToFit="1"/>
    </xf>
    <xf numFmtId="38" fontId="0" fillId="0" borderId="1" xfId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indent="1"/>
    </xf>
    <xf numFmtId="38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indent="1"/>
    </xf>
    <xf numFmtId="0" fontId="0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indent="1"/>
    </xf>
    <xf numFmtId="179" fontId="3" fillId="5" borderId="3" xfId="0" applyNumberFormat="1" applyFont="1" applyFill="1" applyBorder="1" applyAlignment="1">
      <alignment horizontal="right" vertical="center"/>
    </xf>
    <xf numFmtId="0" fontId="3" fillId="5" borderId="2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5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 shrinkToFit="1"/>
    </xf>
    <xf numFmtId="179" fontId="12" fillId="5" borderId="2" xfId="0" applyNumberFormat="1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horizontal="left" vertical="center" inden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right" vertical="center"/>
    </xf>
    <xf numFmtId="38" fontId="20" fillId="0" borderId="1" xfId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57" fontId="0" fillId="0" borderId="0" xfId="0" applyNumberForma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1664970</xdr:colOff>
      <xdr:row>62</xdr:row>
      <xdr:rowOff>0</xdr:rowOff>
    </xdr:from>
    <xdr:to>
      <xdr:col>3</xdr:col>
      <xdr:colOff>2373630</xdr:colOff>
      <xdr:row>63</xdr:row>
      <xdr:rowOff>53340</xdr:rowOff>
    </xdr:to>
    <xdr:sp macro="" textlink="">
      <xdr:nvSpPr>
        <xdr:cNvPr id="3" name="角丸四角形吹き出し 2"/>
        <xdr:cNvSpPr/>
      </xdr:nvSpPr>
      <xdr:spPr>
        <a:xfrm>
          <a:off x="4065270" y="10523220"/>
          <a:ext cx="708660" cy="274320"/>
        </a:xfrm>
        <a:prstGeom prst="wedgeRoundRectCallout">
          <a:avLst>
            <a:gd name="adj1" fmla="val 17803"/>
            <a:gd name="adj2" fmla="val 97500"/>
            <a:gd name="adj3" fmla="val 16667"/>
          </a:avLst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予備追加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"/>
  <sheetViews>
    <sheetView tabSelected="1" view="pageBreakPreview" topLeftCell="A68" zoomScaleNormal="100" zoomScaleSheetLayoutView="100" workbookViewId="0">
      <selection activeCell="I2" sqref="I2"/>
    </sheetView>
  </sheetViews>
  <sheetFormatPr defaultColWidth="9" defaultRowHeight="13.5" outlineLevelRow="2" outlineLevelCol="1"/>
  <cols>
    <col min="1" max="1" width="1.125" style="5" customWidth="1"/>
    <col min="2" max="2" width="4" style="9" customWidth="1"/>
    <col min="3" max="3" width="29.875" style="20" customWidth="1"/>
    <col min="4" max="4" width="35.125" style="9" customWidth="1"/>
    <col min="5" max="5" width="14.75" style="9" customWidth="1"/>
    <col min="6" max="6" width="21.125" style="9" customWidth="1"/>
    <col min="7" max="7" width="8.125" style="50" customWidth="1"/>
    <col min="8" max="8" width="5.125" style="50" customWidth="1"/>
    <col min="9" max="10" width="9.25" style="9" customWidth="1"/>
    <col min="11" max="11" width="2.875" style="9" hidden="1" customWidth="1"/>
    <col min="12" max="12" width="2.875" style="21" hidden="1" customWidth="1" outlineLevel="1"/>
    <col min="13" max="13" width="2.875" style="5" hidden="1" customWidth="1" outlineLevel="1"/>
    <col min="14" max="14" width="5.5" style="9" bestFit="1" customWidth="1" collapsed="1"/>
    <col min="15" max="16384" width="9" style="5"/>
  </cols>
  <sheetData>
    <row r="1" spans="1:15" ht="17.25">
      <c r="B1" s="24"/>
      <c r="G1" s="50" t="s">
        <v>158</v>
      </c>
      <c r="I1" s="144" t="s">
        <v>243</v>
      </c>
      <c r="J1" s="144"/>
      <c r="K1" s="144"/>
    </row>
    <row r="2" spans="1:15" ht="21">
      <c r="A2" s="25"/>
      <c r="B2" s="25"/>
      <c r="C2" s="25"/>
      <c r="D2" s="25"/>
      <c r="E2" s="25"/>
      <c r="F2" s="25"/>
      <c r="G2" s="23"/>
      <c r="H2" s="51"/>
      <c r="I2" s="25"/>
      <c r="J2" s="25"/>
      <c r="K2" s="5"/>
    </row>
    <row r="3" spans="1:15" ht="21">
      <c r="A3" s="25"/>
      <c r="B3" s="26" t="s">
        <v>79</v>
      </c>
      <c r="C3" s="25"/>
      <c r="D3" s="25"/>
      <c r="E3" s="25"/>
      <c r="F3" s="25"/>
      <c r="G3" s="109"/>
      <c r="H3" s="51"/>
      <c r="I3" s="145"/>
      <c r="J3" s="145"/>
      <c r="K3" s="145"/>
    </row>
    <row r="4" spans="1:15" ht="14.25" customHeight="1">
      <c r="B4" s="11"/>
      <c r="C4" s="16"/>
      <c r="E4" s="12"/>
      <c r="G4" s="147"/>
      <c r="I4" s="146"/>
      <c r="J4" s="146"/>
      <c r="K4" s="146"/>
    </row>
    <row r="5" spans="1:15" ht="14.25" customHeight="1">
      <c r="B5" s="11"/>
      <c r="C5" s="16"/>
      <c r="E5" s="12"/>
      <c r="G5" s="147"/>
      <c r="K5" s="27"/>
    </row>
    <row r="6" spans="1:15" ht="14.25" customHeight="1">
      <c r="B6" s="11"/>
      <c r="C6" s="16"/>
      <c r="E6" s="12"/>
      <c r="G6" s="148"/>
      <c r="K6" s="28"/>
    </row>
    <row r="7" spans="1:15" ht="14.25" customHeight="1">
      <c r="B7" s="39" t="s">
        <v>0</v>
      </c>
      <c r="C7" s="40" t="s">
        <v>1</v>
      </c>
      <c r="D7" s="41" t="s">
        <v>2</v>
      </c>
      <c r="E7" s="41" t="s">
        <v>3</v>
      </c>
      <c r="F7" s="41" t="s">
        <v>4</v>
      </c>
      <c r="G7" s="135" t="s">
        <v>226</v>
      </c>
      <c r="H7" s="80" t="s">
        <v>5</v>
      </c>
      <c r="I7" s="41" t="s">
        <v>118</v>
      </c>
      <c r="J7" s="79" t="s">
        <v>119</v>
      </c>
      <c r="K7" s="42"/>
      <c r="L7" s="29"/>
      <c r="M7" s="49" t="s">
        <v>72</v>
      </c>
      <c r="N7" s="9">
        <v>130</v>
      </c>
      <c r="O7" s="5">
        <v>50</v>
      </c>
    </row>
    <row r="8" spans="1:15" ht="14.25" customHeight="1">
      <c r="B8" s="10">
        <v>1</v>
      </c>
      <c r="C8" s="17" t="s">
        <v>68</v>
      </c>
      <c r="D8" s="7" t="s">
        <v>69</v>
      </c>
      <c r="E8" s="119" t="s">
        <v>121</v>
      </c>
      <c r="F8" s="120" t="s">
        <v>120</v>
      </c>
      <c r="G8" s="123">
        <v>1</v>
      </c>
      <c r="H8" s="124" t="s">
        <v>27</v>
      </c>
      <c r="I8" s="81">
        <v>420</v>
      </c>
      <c r="J8" s="85">
        <f>SUM(G8*I8)</f>
        <v>420</v>
      </c>
      <c r="K8" s="30"/>
      <c r="L8" s="31"/>
      <c r="M8" s="44">
        <f>I8*$O$7</f>
        <v>21000</v>
      </c>
      <c r="N8" s="9">
        <v>50</v>
      </c>
    </row>
    <row r="9" spans="1:15" ht="14.25" customHeight="1">
      <c r="B9" s="10">
        <f t="shared" ref="B9:B13" si="0">B8+1</f>
        <v>2</v>
      </c>
      <c r="C9" s="17" t="s">
        <v>182</v>
      </c>
      <c r="D9" s="7" t="s">
        <v>183</v>
      </c>
      <c r="E9" s="121" t="s">
        <v>34</v>
      </c>
      <c r="F9" s="120" t="s">
        <v>186</v>
      </c>
      <c r="G9" s="123">
        <v>1</v>
      </c>
      <c r="H9" s="124" t="s">
        <v>164</v>
      </c>
      <c r="I9" s="81">
        <v>50</v>
      </c>
      <c r="J9" s="85">
        <f>SUM(G9*I9)</f>
        <v>50</v>
      </c>
      <c r="K9" s="30"/>
      <c r="L9" s="31"/>
      <c r="M9" s="108"/>
    </row>
    <row r="10" spans="1:15" ht="14.25" customHeight="1" outlineLevel="1">
      <c r="B10" s="10">
        <f t="shared" si="0"/>
        <v>3</v>
      </c>
      <c r="C10" s="18" t="s">
        <v>31</v>
      </c>
      <c r="D10" s="1" t="s">
        <v>50</v>
      </c>
      <c r="E10" s="2" t="s">
        <v>37</v>
      </c>
      <c r="F10" s="22" t="s">
        <v>187</v>
      </c>
      <c r="G10" s="78">
        <v>1</v>
      </c>
      <c r="H10" s="76" t="s">
        <v>27</v>
      </c>
      <c r="I10" s="81">
        <v>710</v>
      </c>
      <c r="J10" s="85">
        <f t="shared" ref="J10:J80" si="1">SUM(G10*I10)</f>
        <v>710</v>
      </c>
      <c r="K10" s="30"/>
      <c r="L10" s="31"/>
      <c r="M10" s="45">
        <f>I10*$O$7</f>
        <v>35500</v>
      </c>
      <c r="N10" s="9" t="s">
        <v>73</v>
      </c>
    </row>
    <row r="11" spans="1:15" ht="14.25" customHeight="1" outlineLevel="1">
      <c r="B11" s="10">
        <f t="shared" si="0"/>
        <v>4</v>
      </c>
      <c r="C11" s="18" t="s">
        <v>103</v>
      </c>
      <c r="D11" s="1" t="s">
        <v>51</v>
      </c>
      <c r="E11" s="2" t="s">
        <v>21</v>
      </c>
      <c r="F11" s="122" t="s">
        <v>188</v>
      </c>
      <c r="G11" s="123">
        <v>2</v>
      </c>
      <c r="H11" s="68" t="s">
        <v>27</v>
      </c>
      <c r="I11" s="81">
        <v>300</v>
      </c>
      <c r="J11" s="85">
        <f t="shared" si="1"/>
        <v>600</v>
      </c>
      <c r="K11" s="30"/>
      <c r="L11" s="31"/>
      <c r="M11" s="45">
        <f>I11*$O$7</f>
        <v>15000</v>
      </c>
      <c r="N11" s="9" t="s">
        <v>73</v>
      </c>
    </row>
    <row r="12" spans="1:15" ht="14.25" hidden="1" customHeight="1" outlineLevel="2">
      <c r="B12" s="10">
        <f t="shared" si="0"/>
        <v>5</v>
      </c>
      <c r="C12" s="19" t="s">
        <v>52</v>
      </c>
      <c r="D12" s="8" t="s">
        <v>53</v>
      </c>
      <c r="E12" s="15" t="s">
        <v>26</v>
      </c>
      <c r="F12" s="8" t="s">
        <v>26</v>
      </c>
      <c r="G12" s="123">
        <v>1</v>
      </c>
      <c r="H12" s="68" t="s">
        <v>28</v>
      </c>
      <c r="I12" s="81"/>
      <c r="J12" s="85">
        <f t="shared" si="1"/>
        <v>0</v>
      </c>
      <c r="K12" s="30"/>
      <c r="L12" s="31"/>
      <c r="M12" s="45"/>
      <c r="N12" s="9" t="s">
        <v>73</v>
      </c>
    </row>
    <row r="13" spans="1:15" ht="14.25" hidden="1" customHeight="1" outlineLevel="2">
      <c r="B13" s="10">
        <f t="shared" si="0"/>
        <v>6</v>
      </c>
      <c r="C13" s="19" t="s">
        <v>54</v>
      </c>
      <c r="D13" s="8" t="s">
        <v>55</v>
      </c>
      <c r="E13" s="15" t="s">
        <v>26</v>
      </c>
      <c r="F13" s="8" t="s">
        <v>26</v>
      </c>
      <c r="G13" s="123">
        <v>4</v>
      </c>
      <c r="H13" s="68" t="s">
        <v>27</v>
      </c>
      <c r="I13" s="81"/>
      <c r="J13" s="85">
        <f t="shared" si="1"/>
        <v>0</v>
      </c>
      <c r="K13" s="30"/>
      <c r="L13" s="31"/>
      <c r="M13" s="45"/>
      <c r="N13" s="9" t="s">
        <v>73</v>
      </c>
    </row>
    <row r="14" spans="1:15" ht="14.25" customHeight="1" outlineLevel="1" collapsed="1">
      <c r="B14" s="10">
        <v>5</v>
      </c>
      <c r="C14" s="18" t="s">
        <v>35</v>
      </c>
      <c r="D14" s="1"/>
      <c r="E14" s="2" t="s">
        <v>37</v>
      </c>
      <c r="F14" s="1" t="s">
        <v>81</v>
      </c>
      <c r="G14" s="123">
        <v>1</v>
      </c>
      <c r="H14" s="68" t="s">
        <v>27</v>
      </c>
      <c r="I14" s="81">
        <v>6020</v>
      </c>
      <c r="J14" s="85">
        <f t="shared" si="1"/>
        <v>6020</v>
      </c>
      <c r="K14" s="32"/>
      <c r="L14" s="31"/>
      <c r="M14" s="45">
        <v>50</v>
      </c>
      <c r="N14" s="9" t="s">
        <v>73</v>
      </c>
    </row>
    <row r="15" spans="1:15" ht="14.25" customHeight="1" outlineLevel="1">
      <c r="B15" s="10">
        <f t="shared" ref="B15:B35" si="2">B14+1</f>
        <v>6</v>
      </c>
      <c r="C15" s="18" t="s">
        <v>80</v>
      </c>
      <c r="D15" s="1"/>
      <c r="E15" s="2" t="s">
        <v>21</v>
      </c>
      <c r="F15" s="1" t="s">
        <v>122</v>
      </c>
      <c r="G15" s="123">
        <v>1</v>
      </c>
      <c r="H15" s="68" t="s">
        <v>65</v>
      </c>
      <c r="I15" s="81">
        <v>2560</v>
      </c>
      <c r="J15" s="85">
        <f t="shared" si="1"/>
        <v>2560</v>
      </c>
      <c r="K15" s="32"/>
      <c r="L15" s="31"/>
      <c r="M15" s="45">
        <v>50</v>
      </c>
      <c r="N15" s="9" t="s">
        <v>73</v>
      </c>
    </row>
    <row r="16" spans="1:15" ht="14.25" customHeight="1" outlineLevel="1">
      <c r="B16" s="10">
        <f t="shared" si="2"/>
        <v>7</v>
      </c>
      <c r="C16" s="18" t="s">
        <v>83</v>
      </c>
      <c r="D16" s="1" t="s">
        <v>84</v>
      </c>
      <c r="E16" s="2" t="s">
        <v>21</v>
      </c>
      <c r="F16" s="1" t="s">
        <v>123</v>
      </c>
      <c r="G16" s="123">
        <v>1</v>
      </c>
      <c r="H16" s="68" t="s">
        <v>27</v>
      </c>
      <c r="I16" s="81">
        <v>1780</v>
      </c>
      <c r="J16" s="85">
        <f t="shared" si="1"/>
        <v>1780</v>
      </c>
      <c r="K16" s="32"/>
      <c r="L16" s="31"/>
      <c r="M16" s="45">
        <v>50</v>
      </c>
      <c r="N16" s="9" t="s">
        <v>73</v>
      </c>
    </row>
    <row r="17" spans="2:14" ht="14.25" customHeight="1">
      <c r="B17" s="10">
        <f t="shared" si="2"/>
        <v>8</v>
      </c>
      <c r="C17" s="18" t="s">
        <v>86</v>
      </c>
      <c r="D17" s="1" t="s">
        <v>85</v>
      </c>
      <c r="E17" s="2" t="s">
        <v>82</v>
      </c>
      <c r="F17" s="1" t="s">
        <v>142</v>
      </c>
      <c r="G17" s="123">
        <v>1</v>
      </c>
      <c r="H17" s="68" t="s">
        <v>27</v>
      </c>
      <c r="I17" s="81">
        <v>975</v>
      </c>
      <c r="J17" s="85">
        <f t="shared" si="1"/>
        <v>975</v>
      </c>
      <c r="K17" s="32"/>
      <c r="L17" s="31"/>
      <c r="M17" s="45">
        <f>I17*$O$7</f>
        <v>48750</v>
      </c>
      <c r="N17" s="9">
        <v>50</v>
      </c>
    </row>
    <row r="18" spans="2:14" ht="14.25" customHeight="1" outlineLevel="1">
      <c r="B18" s="10">
        <f t="shared" si="2"/>
        <v>9</v>
      </c>
      <c r="C18" s="18" t="s">
        <v>67</v>
      </c>
      <c r="D18" s="1" t="s">
        <v>87</v>
      </c>
      <c r="E18" s="2" t="s">
        <v>82</v>
      </c>
      <c r="F18" s="1" t="s">
        <v>124</v>
      </c>
      <c r="G18" s="123">
        <v>1</v>
      </c>
      <c r="H18" s="68" t="s">
        <v>27</v>
      </c>
      <c r="I18" s="81">
        <v>210</v>
      </c>
      <c r="J18" s="85">
        <f t="shared" si="1"/>
        <v>210</v>
      </c>
      <c r="K18" s="32"/>
      <c r="L18" s="31"/>
      <c r="M18" s="45">
        <v>100</v>
      </c>
      <c r="N18" s="9" t="s">
        <v>73</v>
      </c>
    </row>
    <row r="19" spans="2:14" ht="14.25" customHeight="1" outlineLevel="1">
      <c r="B19" s="10">
        <f t="shared" si="2"/>
        <v>10</v>
      </c>
      <c r="C19" s="18" t="s">
        <v>7</v>
      </c>
      <c r="D19" s="1" t="s">
        <v>93</v>
      </c>
      <c r="E19" s="2" t="s">
        <v>21</v>
      </c>
      <c r="F19" s="1" t="s">
        <v>125</v>
      </c>
      <c r="G19" s="123">
        <v>1</v>
      </c>
      <c r="H19" s="68" t="s">
        <v>28</v>
      </c>
      <c r="I19" s="81">
        <v>100</v>
      </c>
      <c r="J19" s="85">
        <f t="shared" si="1"/>
        <v>100</v>
      </c>
      <c r="K19" s="32"/>
      <c r="L19" s="31"/>
      <c r="M19" s="45">
        <v>100</v>
      </c>
      <c r="N19" s="9" t="s">
        <v>73</v>
      </c>
    </row>
    <row r="20" spans="2:14" ht="14.25" customHeight="1" outlineLevel="1">
      <c r="B20" s="10">
        <f t="shared" si="2"/>
        <v>11</v>
      </c>
      <c r="C20" s="18" t="s">
        <v>67</v>
      </c>
      <c r="D20" s="1"/>
      <c r="E20" s="2" t="s">
        <v>21</v>
      </c>
      <c r="F20" s="1" t="s">
        <v>126</v>
      </c>
      <c r="G20" s="123">
        <v>1</v>
      </c>
      <c r="H20" s="68" t="s">
        <v>27</v>
      </c>
      <c r="I20" s="81">
        <v>210</v>
      </c>
      <c r="J20" s="85">
        <f t="shared" si="1"/>
        <v>210</v>
      </c>
      <c r="K20" s="32"/>
      <c r="L20" s="31"/>
      <c r="M20" s="45">
        <v>50</v>
      </c>
      <c r="N20" s="9" t="s">
        <v>73</v>
      </c>
    </row>
    <row r="21" spans="2:14" ht="14.25" customHeight="1" outlineLevel="1">
      <c r="B21" s="10">
        <f t="shared" si="2"/>
        <v>12</v>
      </c>
      <c r="C21" s="18" t="s">
        <v>36</v>
      </c>
      <c r="D21" s="1" t="s">
        <v>9</v>
      </c>
      <c r="E21" s="2" t="s">
        <v>21</v>
      </c>
      <c r="F21" s="1" t="s">
        <v>128</v>
      </c>
      <c r="G21" s="123">
        <v>2</v>
      </c>
      <c r="H21" s="68" t="s">
        <v>27</v>
      </c>
      <c r="I21" s="81">
        <v>350</v>
      </c>
      <c r="J21" s="85">
        <f t="shared" si="1"/>
        <v>700</v>
      </c>
      <c r="K21" s="32"/>
      <c r="L21" s="31"/>
      <c r="M21" s="45">
        <v>50</v>
      </c>
      <c r="N21" s="9" t="s">
        <v>73</v>
      </c>
    </row>
    <row r="22" spans="2:14" ht="14.25" customHeight="1" outlineLevel="1">
      <c r="B22" s="10">
        <f t="shared" si="2"/>
        <v>13</v>
      </c>
      <c r="C22" s="18" t="s">
        <v>91</v>
      </c>
      <c r="D22" s="1" t="s">
        <v>92</v>
      </c>
      <c r="E22" s="2" t="s">
        <v>82</v>
      </c>
      <c r="F22" s="1" t="s">
        <v>127</v>
      </c>
      <c r="G22" s="123">
        <v>2</v>
      </c>
      <c r="H22" s="68" t="s">
        <v>95</v>
      </c>
      <c r="I22" s="81">
        <v>130</v>
      </c>
      <c r="J22" s="85">
        <f t="shared" si="1"/>
        <v>260</v>
      </c>
      <c r="K22" s="32"/>
      <c r="L22" s="31"/>
      <c r="M22" s="45"/>
    </row>
    <row r="23" spans="2:14" ht="14.25" customHeight="1" outlineLevel="1">
      <c r="B23" s="10">
        <f t="shared" si="2"/>
        <v>14</v>
      </c>
      <c r="C23" s="18" t="s">
        <v>7</v>
      </c>
      <c r="D23" s="1" t="s">
        <v>94</v>
      </c>
      <c r="E23" s="2" t="s">
        <v>82</v>
      </c>
      <c r="F23" s="8" t="s">
        <v>192</v>
      </c>
      <c r="G23" s="123">
        <v>2</v>
      </c>
      <c r="H23" s="68" t="s">
        <v>95</v>
      </c>
      <c r="I23" s="81">
        <v>100</v>
      </c>
      <c r="J23" s="85">
        <f t="shared" si="1"/>
        <v>200</v>
      </c>
      <c r="K23" s="32"/>
      <c r="L23" s="31"/>
      <c r="M23" s="45"/>
    </row>
    <row r="24" spans="2:14" ht="14.25" customHeight="1" outlineLevel="1">
      <c r="B24" s="10">
        <f t="shared" si="2"/>
        <v>15</v>
      </c>
      <c r="C24" s="18" t="s">
        <v>88</v>
      </c>
      <c r="D24" s="1"/>
      <c r="E24" s="2" t="s">
        <v>21</v>
      </c>
      <c r="F24" s="1" t="s">
        <v>89</v>
      </c>
      <c r="G24" s="123">
        <v>1</v>
      </c>
      <c r="H24" s="68" t="s">
        <v>27</v>
      </c>
      <c r="I24" s="81">
        <v>180</v>
      </c>
      <c r="J24" s="85">
        <f t="shared" si="1"/>
        <v>180</v>
      </c>
      <c r="K24" s="32"/>
      <c r="L24" s="31"/>
      <c r="M24" s="45">
        <v>50</v>
      </c>
      <c r="N24" s="9" t="s">
        <v>73</v>
      </c>
    </row>
    <row r="25" spans="2:14" ht="14.25" customHeight="1" outlineLevel="1">
      <c r="B25" s="10">
        <f t="shared" si="2"/>
        <v>16</v>
      </c>
      <c r="C25" s="18" t="s">
        <v>90</v>
      </c>
      <c r="D25" s="1"/>
      <c r="E25" s="2" t="s">
        <v>21</v>
      </c>
      <c r="F25" s="1" t="s">
        <v>129</v>
      </c>
      <c r="G25" s="123">
        <v>2</v>
      </c>
      <c r="H25" s="68" t="s">
        <v>27</v>
      </c>
      <c r="I25" s="81">
        <v>100</v>
      </c>
      <c r="J25" s="85">
        <f t="shared" si="1"/>
        <v>200</v>
      </c>
      <c r="K25" s="32"/>
      <c r="L25" s="31"/>
      <c r="M25" s="45">
        <v>50</v>
      </c>
      <c r="N25" s="9" t="s">
        <v>73</v>
      </c>
    </row>
    <row r="26" spans="2:14" ht="14.25" customHeight="1" outlineLevel="1">
      <c r="B26" s="10">
        <f t="shared" si="2"/>
        <v>17</v>
      </c>
      <c r="C26" s="101" t="s">
        <v>189</v>
      </c>
      <c r="D26" s="22" t="s">
        <v>159</v>
      </c>
      <c r="E26" s="87" t="s">
        <v>21</v>
      </c>
      <c r="F26" s="22" t="s">
        <v>199</v>
      </c>
      <c r="G26" s="78">
        <v>1</v>
      </c>
      <c r="H26" s="76" t="s">
        <v>27</v>
      </c>
      <c r="I26" s="81">
        <v>1410</v>
      </c>
      <c r="J26" s="85">
        <f t="shared" si="1"/>
        <v>1410</v>
      </c>
      <c r="K26" s="32"/>
      <c r="L26" s="31"/>
      <c r="M26" s="45">
        <v>50</v>
      </c>
      <c r="N26" s="9" t="s">
        <v>73</v>
      </c>
    </row>
    <row r="27" spans="2:14" ht="14.25" customHeight="1" outlineLevel="1">
      <c r="B27" s="10">
        <f t="shared" si="2"/>
        <v>18</v>
      </c>
      <c r="C27" s="101" t="s">
        <v>190</v>
      </c>
      <c r="D27" s="22" t="s">
        <v>201</v>
      </c>
      <c r="E27" s="87"/>
      <c r="F27" s="22" t="s">
        <v>200</v>
      </c>
      <c r="G27" s="78">
        <v>1</v>
      </c>
      <c r="H27" s="76" t="s">
        <v>191</v>
      </c>
      <c r="I27" s="81">
        <v>150</v>
      </c>
      <c r="J27" s="85">
        <f t="shared" si="1"/>
        <v>150</v>
      </c>
      <c r="K27" s="32"/>
      <c r="L27" s="31"/>
      <c r="M27" s="45"/>
    </row>
    <row r="28" spans="2:14" ht="14.25" customHeight="1" outlineLevel="1">
      <c r="B28" s="10">
        <f t="shared" si="2"/>
        <v>19</v>
      </c>
      <c r="C28" s="18" t="s">
        <v>23</v>
      </c>
      <c r="D28" s="1" t="s">
        <v>66</v>
      </c>
      <c r="E28" s="2" t="s">
        <v>21</v>
      </c>
      <c r="F28" s="1" t="s">
        <v>130</v>
      </c>
      <c r="G28" s="123">
        <v>1</v>
      </c>
      <c r="H28" s="68" t="s">
        <v>28</v>
      </c>
      <c r="I28" s="81">
        <v>80</v>
      </c>
      <c r="J28" s="85">
        <f t="shared" si="1"/>
        <v>80</v>
      </c>
      <c r="K28" s="32"/>
      <c r="L28" s="31"/>
      <c r="M28" s="45">
        <v>50</v>
      </c>
      <c r="N28" s="9" t="s">
        <v>73</v>
      </c>
    </row>
    <row r="29" spans="2:14" ht="14.25" customHeight="1" outlineLevel="1">
      <c r="B29" s="10">
        <f t="shared" si="2"/>
        <v>20</v>
      </c>
      <c r="C29" s="18" t="s">
        <v>23</v>
      </c>
      <c r="D29" s="1" t="s">
        <v>140</v>
      </c>
      <c r="E29" s="2" t="s">
        <v>21</v>
      </c>
      <c r="F29" s="1" t="s">
        <v>131</v>
      </c>
      <c r="G29" s="123">
        <v>2</v>
      </c>
      <c r="H29" s="68" t="s">
        <v>28</v>
      </c>
      <c r="I29" s="81">
        <v>150</v>
      </c>
      <c r="J29" s="85">
        <f t="shared" si="1"/>
        <v>300</v>
      </c>
      <c r="K29" s="32"/>
      <c r="L29" s="31"/>
      <c r="M29" s="45">
        <v>50</v>
      </c>
      <c r="N29" s="9" t="s">
        <v>73</v>
      </c>
    </row>
    <row r="30" spans="2:14" ht="14.25" customHeight="1" outlineLevel="1">
      <c r="B30" s="10">
        <f t="shared" si="2"/>
        <v>21</v>
      </c>
      <c r="C30" s="18" t="s">
        <v>23</v>
      </c>
      <c r="D30" s="1" t="s">
        <v>141</v>
      </c>
      <c r="E30" s="2" t="s">
        <v>82</v>
      </c>
      <c r="F30" s="1" t="s">
        <v>96</v>
      </c>
      <c r="G30" s="123">
        <v>1</v>
      </c>
      <c r="H30" s="68" t="s">
        <v>97</v>
      </c>
      <c r="I30" s="81">
        <v>150</v>
      </c>
      <c r="J30" s="85">
        <f t="shared" si="1"/>
        <v>150</v>
      </c>
      <c r="K30" s="32"/>
      <c r="L30" s="31"/>
      <c r="M30" s="45"/>
    </row>
    <row r="31" spans="2:14" ht="14.25" customHeight="1" outlineLevel="1">
      <c r="B31" s="10">
        <f t="shared" si="2"/>
        <v>22</v>
      </c>
      <c r="C31" s="18" t="s">
        <v>22</v>
      </c>
      <c r="D31" s="1" t="s">
        <v>8</v>
      </c>
      <c r="E31" s="2" t="s">
        <v>21</v>
      </c>
      <c r="F31" s="1" t="s">
        <v>60</v>
      </c>
      <c r="G31" s="123">
        <v>2</v>
      </c>
      <c r="H31" s="68" t="s">
        <v>28</v>
      </c>
      <c r="I31" s="81">
        <v>60</v>
      </c>
      <c r="J31" s="85">
        <f t="shared" si="1"/>
        <v>120</v>
      </c>
      <c r="K31" s="32"/>
      <c r="L31" s="31"/>
      <c r="M31" s="45">
        <v>100</v>
      </c>
      <c r="N31" s="9" t="s">
        <v>73</v>
      </c>
    </row>
    <row r="32" spans="2:14" ht="14.25" customHeight="1" outlineLevel="1">
      <c r="B32" s="10">
        <f t="shared" si="2"/>
        <v>23</v>
      </c>
      <c r="C32" s="18" t="s">
        <v>98</v>
      </c>
      <c r="D32" s="1" t="s">
        <v>99</v>
      </c>
      <c r="E32" s="2" t="s">
        <v>21</v>
      </c>
      <c r="F32" s="1" t="s">
        <v>132</v>
      </c>
      <c r="G32" s="123">
        <v>2</v>
      </c>
      <c r="H32" s="68" t="s">
        <v>27</v>
      </c>
      <c r="I32" s="81">
        <v>30</v>
      </c>
      <c r="J32" s="85">
        <f t="shared" si="1"/>
        <v>60</v>
      </c>
      <c r="K32" s="32"/>
      <c r="L32" s="31"/>
      <c r="M32" s="45">
        <v>100</v>
      </c>
      <c r="N32" s="9" t="s">
        <v>73</v>
      </c>
    </row>
    <row r="33" spans="2:17" s="63" customFormat="1" ht="14.25" customHeight="1">
      <c r="B33" s="98">
        <f t="shared" si="2"/>
        <v>24</v>
      </c>
      <c r="C33" s="72" t="s">
        <v>153</v>
      </c>
      <c r="D33" s="73" t="s">
        <v>154</v>
      </c>
      <c r="E33" s="74" t="s">
        <v>152</v>
      </c>
      <c r="F33" s="65" t="s">
        <v>151</v>
      </c>
      <c r="G33" s="90">
        <v>1</v>
      </c>
      <c r="H33" s="66" t="s">
        <v>27</v>
      </c>
      <c r="I33" s="99">
        <v>790</v>
      </c>
      <c r="J33" s="91">
        <f t="shared" ref="J33:J34" si="3">SUM(G33*I33)</f>
        <v>790</v>
      </c>
      <c r="K33" s="92"/>
      <c r="L33" s="93"/>
      <c r="M33" s="94"/>
      <c r="N33" s="95"/>
      <c r="O33" s="96"/>
      <c r="P33" s="97"/>
      <c r="Q33" s="97"/>
    </row>
    <row r="34" spans="2:17" s="63" customFormat="1" ht="14.25" customHeight="1">
      <c r="B34" s="98">
        <f t="shared" si="2"/>
        <v>25</v>
      </c>
      <c r="C34" s="72" t="s">
        <v>156</v>
      </c>
      <c r="D34" s="73" t="s">
        <v>157</v>
      </c>
      <c r="E34" s="74" t="s">
        <v>21</v>
      </c>
      <c r="F34" s="65" t="s">
        <v>155</v>
      </c>
      <c r="G34" s="90">
        <v>1</v>
      </c>
      <c r="H34" s="66" t="s">
        <v>27</v>
      </c>
      <c r="I34" s="99">
        <v>980</v>
      </c>
      <c r="J34" s="91">
        <f t="shared" si="3"/>
        <v>980</v>
      </c>
      <c r="K34" s="92"/>
      <c r="L34" s="93"/>
      <c r="M34" s="94"/>
      <c r="N34" s="95"/>
      <c r="O34" s="96"/>
      <c r="P34" s="97"/>
      <c r="Q34" s="97"/>
    </row>
    <row r="35" spans="2:17" ht="14.25" customHeight="1" outlineLevel="1">
      <c r="B35" s="10">
        <f t="shared" si="2"/>
        <v>26</v>
      </c>
      <c r="C35" s="18" t="s">
        <v>113</v>
      </c>
      <c r="D35" s="1"/>
      <c r="E35" s="2" t="s">
        <v>114</v>
      </c>
      <c r="F35" s="1" t="s">
        <v>133</v>
      </c>
      <c r="G35" s="123">
        <v>3</v>
      </c>
      <c r="H35" s="68" t="s">
        <v>97</v>
      </c>
      <c r="I35" s="81">
        <v>80</v>
      </c>
      <c r="J35" s="85">
        <f t="shared" si="1"/>
        <v>240</v>
      </c>
      <c r="K35" s="32"/>
      <c r="L35" s="31"/>
      <c r="M35" s="45"/>
    </row>
    <row r="36" spans="2:17" ht="14.25" customHeight="1" outlineLevel="1">
      <c r="B36" s="10">
        <f>B35+1</f>
        <v>27</v>
      </c>
      <c r="C36" s="18" t="s">
        <v>61</v>
      </c>
      <c r="D36" s="1" t="s">
        <v>62</v>
      </c>
      <c r="E36" s="2" t="s">
        <v>21</v>
      </c>
      <c r="F36" s="1" t="s">
        <v>134</v>
      </c>
      <c r="G36" s="123">
        <v>8</v>
      </c>
      <c r="H36" s="68" t="s">
        <v>28</v>
      </c>
      <c r="I36" s="81">
        <v>43</v>
      </c>
      <c r="J36" s="85">
        <f t="shared" si="1"/>
        <v>344</v>
      </c>
      <c r="K36" s="32"/>
      <c r="L36" s="31"/>
      <c r="M36" s="45">
        <v>50</v>
      </c>
      <c r="N36" s="9" t="s">
        <v>73</v>
      </c>
    </row>
    <row r="37" spans="2:17" ht="14.25" customHeight="1">
      <c r="B37" s="10">
        <f t="shared" ref="B37:B86" si="4">B36+1</f>
        <v>28</v>
      </c>
      <c r="C37" s="18" t="s">
        <v>212</v>
      </c>
      <c r="D37" s="1" t="s">
        <v>46</v>
      </c>
      <c r="E37" s="2" t="s">
        <v>24</v>
      </c>
      <c r="F37" s="1" t="s">
        <v>213</v>
      </c>
      <c r="G37" s="67">
        <v>4</v>
      </c>
      <c r="H37" s="68" t="s">
        <v>27</v>
      </c>
      <c r="I37" s="82">
        <v>130</v>
      </c>
      <c r="J37" s="85">
        <f t="shared" si="1"/>
        <v>520</v>
      </c>
      <c r="K37" s="32"/>
      <c r="L37" s="31"/>
      <c r="M37" s="45">
        <f>I37*$O$7</f>
        <v>6500</v>
      </c>
      <c r="N37" s="9">
        <v>100</v>
      </c>
    </row>
    <row r="38" spans="2:17" ht="14.25" customHeight="1">
      <c r="B38" s="10">
        <f t="shared" si="4"/>
        <v>29</v>
      </c>
      <c r="C38" s="18" t="s">
        <v>11</v>
      </c>
      <c r="D38" s="1" t="s">
        <v>33</v>
      </c>
      <c r="E38" s="2" t="s">
        <v>21</v>
      </c>
      <c r="F38" s="1" t="s">
        <v>44</v>
      </c>
      <c r="G38" s="67">
        <v>1</v>
      </c>
      <c r="H38" s="68" t="s">
        <v>28</v>
      </c>
      <c r="I38" s="82">
        <v>75</v>
      </c>
      <c r="J38" s="85">
        <f t="shared" si="1"/>
        <v>75</v>
      </c>
      <c r="K38" s="32"/>
      <c r="L38" s="31"/>
      <c r="M38" s="45">
        <f>I38*$O$7</f>
        <v>3750</v>
      </c>
      <c r="N38" s="9">
        <v>150</v>
      </c>
    </row>
    <row r="39" spans="2:17" ht="14.25" customHeight="1">
      <c r="B39" s="10">
        <f t="shared" si="4"/>
        <v>30</v>
      </c>
      <c r="C39" s="18" t="s">
        <v>6</v>
      </c>
      <c r="D39" s="1" t="s">
        <v>38</v>
      </c>
      <c r="E39" s="2" t="s">
        <v>21</v>
      </c>
      <c r="F39" s="1" t="s">
        <v>45</v>
      </c>
      <c r="G39" s="67">
        <v>3</v>
      </c>
      <c r="H39" s="68" t="s">
        <v>28</v>
      </c>
      <c r="I39" s="82">
        <v>99</v>
      </c>
      <c r="J39" s="85">
        <f t="shared" si="1"/>
        <v>297</v>
      </c>
      <c r="K39" s="32"/>
      <c r="L39" s="31"/>
      <c r="M39" s="45">
        <f>I39*$O$7</f>
        <v>4950</v>
      </c>
      <c r="N39" s="9">
        <v>50</v>
      </c>
    </row>
    <row r="40" spans="2:17" ht="14.25" customHeight="1">
      <c r="B40" s="10">
        <f t="shared" si="4"/>
        <v>31</v>
      </c>
      <c r="C40" s="101" t="s">
        <v>161</v>
      </c>
      <c r="D40" s="22" t="s">
        <v>162</v>
      </c>
      <c r="E40" s="87" t="s">
        <v>160</v>
      </c>
      <c r="F40" s="22" t="s">
        <v>163</v>
      </c>
      <c r="G40" s="75">
        <v>2</v>
      </c>
      <c r="H40" s="76" t="s">
        <v>164</v>
      </c>
      <c r="I40" s="82">
        <v>120</v>
      </c>
      <c r="J40" s="85">
        <f t="shared" si="1"/>
        <v>240</v>
      </c>
      <c r="K40" s="32"/>
      <c r="L40" s="31"/>
      <c r="M40" s="45"/>
    </row>
    <row r="41" spans="2:17" ht="14.25" customHeight="1">
      <c r="B41" s="10">
        <f t="shared" si="4"/>
        <v>32</v>
      </c>
      <c r="C41" s="101" t="s">
        <v>165</v>
      </c>
      <c r="D41" s="22" t="s">
        <v>166</v>
      </c>
      <c r="E41" s="87" t="s">
        <v>167</v>
      </c>
      <c r="F41" s="22" t="s">
        <v>168</v>
      </c>
      <c r="G41" s="75">
        <v>2</v>
      </c>
      <c r="H41" s="76" t="s">
        <v>164</v>
      </c>
      <c r="I41" s="82">
        <v>75</v>
      </c>
      <c r="J41" s="85">
        <f t="shared" si="1"/>
        <v>150</v>
      </c>
      <c r="K41" s="32"/>
      <c r="L41" s="31"/>
      <c r="M41" s="45"/>
    </row>
    <row r="42" spans="2:17" ht="14.25" customHeight="1">
      <c r="B42" s="10">
        <f t="shared" si="4"/>
        <v>33</v>
      </c>
      <c r="C42" s="18" t="s">
        <v>100</v>
      </c>
      <c r="D42" s="1"/>
      <c r="E42" s="2" t="s">
        <v>198</v>
      </c>
      <c r="F42" s="1" t="s">
        <v>135</v>
      </c>
      <c r="G42" s="67">
        <v>1</v>
      </c>
      <c r="H42" s="68" t="s">
        <v>27</v>
      </c>
      <c r="I42" s="82">
        <v>180</v>
      </c>
      <c r="J42" s="85">
        <f t="shared" si="1"/>
        <v>180</v>
      </c>
      <c r="K42" s="32"/>
      <c r="L42" s="31"/>
      <c r="M42" s="45">
        <f>I42*$O$7</f>
        <v>9000</v>
      </c>
      <c r="N42" s="9">
        <v>50</v>
      </c>
    </row>
    <row r="43" spans="2:17" ht="14.25" customHeight="1">
      <c r="B43" s="10">
        <f t="shared" si="4"/>
        <v>34</v>
      </c>
      <c r="C43" s="133" t="s">
        <v>86</v>
      </c>
      <c r="D43" s="103" t="s">
        <v>101</v>
      </c>
      <c r="E43" s="102" t="s">
        <v>34</v>
      </c>
      <c r="F43" s="103" t="s">
        <v>202</v>
      </c>
      <c r="G43" s="134">
        <v>1</v>
      </c>
      <c r="H43" s="76" t="s">
        <v>95</v>
      </c>
      <c r="I43" s="83">
        <v>360</v>
      </c>
      <c r="J43" s="85">
        <f t="shared" si="1"/>
        <v>360</v>
      </c>
      <c r="K43" s="59"/>
      <c r="L43" s="31"/>
      <c r="M43" s="45">
        <f>I43*$O$7</f>
        <v>18000</v>
      </c>
    </row>
    <row r="44" spans="2:17" ht="14.25" customHeight="1">
      <c r="B44" s="10">
        <f t="shared" si="4"/>
        <v>35</v>
      </c>
      <c r="C44" s="60" t="s">
        <v>12</v>
      </c>
      <c r="D44" s="1" t="s">
        <v>169</v>
      </c>
      <c r="E44" s="2" t="s">
        <v>26</v>
      </c>
      <c r="F44" s="1" t="s">
        <v>26</v>
      </c>
      <c r="G44" s="67">
        <v>7</v>
      </c>
      <c r="H44" s="68" t="s">
        <v>29</v>
      </c>
      <c r="I44" s="82">
        <v>26</v>
      </c>
      <c r="J44" s="85">
        <f t="shared" si="1"/>
        <v>182</v>
      </c>
      <c r="K44" s="32"/>
      <c r="L44" s="31"/>
      <c r="M44" s="45">
        <f t="shared" ref="M44:M52" si="5">I44*$O$7</f>
        <v>1300</v>
      </c>
      <c r="N44" s="9">
        <v>600</v>
      </c>
    </row>
    <row r="45" spans="2:17" ht="14.25" customHeight="1">
      <c r="B45" s="10">
        <f t="shared" si="4"/>
        <v>36</v>
      </c>
      <c r="C45" s="17" t="s">
        <v>10</v>
      </c>
      <c r="D45" s="7" t="s">
        <v>233</v>
      </c>
      <c r="E45" s="13" t="s">
        <v>26</v>
      </c>
      <c r="F45" s="14" t="s">
        <v>26</v>
      </c>
      <c r="G45" s="123">
        <v>6</v>
      </c>
      <c r="H45" s="68" t="s">
        <v>29</v>
      </c>
      <c r="I45" s="81">
        <v>26</v>
      </c>
      <c r="J45" s="85">
        <f t="shared" si="1"/>
        <v>156</v>
      </c>
      <c r="K45" s="30"/>
      <c r="L45" s="31"/>
      <c r="M45" s="45">
        <f t="shared" si="5"/>
        <v>1300</v>
      </c>
      <c r="N45" s="9">
        <v>300</v>
      </c>
    </row>
    <row r="46" spans="2:17" ht="14.25" customHeight="1">
      <c r="B46" s="10">
        <f t="shared" si="4"/>
        <v>37</v>
      </c>
      <c r="C46" s="18" t="s">
        <v>6</v>
      </c>
      <c r="D46" s="1" t="s">
        <v>170</v>
      </c>
      <c r="E46" s="3" t="s">
        <v>26</v>
      </c>
      <c r="F46" s="6" t="s">
        <v>26</v>
      </c>
      <c r="G46" s="67">
        <v>2</v>
      </c>
      <c r="H46" s="68" t="s">
        <v>29</v>
      </c>
      <c r="I46" s="82">
        <v>26</v>
      </c>
      <c r="J46" s="85">
        <f t="shared" si="1"/>
        <v>52</v>
      </c>
      <c r="K46" s="32"/>
      <c r="L46" s="31"/>
      <c r="M46" s="45">
        <f t="shared" si="5"/>
        <v>1300</v>
      </c>
      <c r="N46" s="9">
        <v>300</v>
      </c>
    </row>
    <row r="47" spans="2:17" ht="14.25" customHeight="1">
      <c r="B47" s="10">
        <f t="shared" si="4"/>
        <v>38</v>
      </c>
      <c r="C47" s="18" t="s">
        <v>13</v>
      </c>
      <c r="D47" s="1" t="s">
        <v>102</v>
      </c>
      <c r="E47" s="3" t="s">
        <v>26</v>
      </c>
      <c r="F47" s="6" t="s">
        <v>26</v>
      </c>
      <c r="G47" s="67">
        <v>1</v>
      </c>
      <c r="H47" s="68" t="s">
        <v>29</v>
      </c>
      <c r="I47" s="82">
        <v>263</v>
      </c>
      <c r="J47" s="85">
        <f t="shared" si="1"/>
        <v>263</v>
      </c>
      <c r="K47" s="32"/>
      <c r="L47" s="31"/>
      <c r="M47" s="45">
        <f t="shared" si="5"/>
        <v>13150</v>
      </c>
      <c r="N47" s="9">
        <v>100</v>
      </c>
    </row>
    <row r="48" spans="2:17" ht="14.25" customHeight="1">
      <c r="B48" s="10">
        <f t="shared" si="4"/>
        <v>39</v>
      </c>
      <c r="C48" s="101" t="s">
        <v>176</v>
      </c>
      <c r="D48" s="22" t="s">
        <v>177</v>
      </c>
      <c r="E48" s="102" t="s">
        <v>178</v>
      </c>
      <c r="F48" s="6"/>
      <c r="G48" s="67">
        <v>1.5</v>
      </c>
      <c r="H48" s="68" t="s">
        <v>179</v>
      </c>
      <c r="I48" s="82">
        <v>190</v>
      </c>
      <c r="J48" s="85">
        <f t="shared" si="1"/>
        <v>285</v>
      </c>
      <c r="K48" s="32"/>
      <c r="L48" s="31"/>
      <c r="M48" s="45">
        <f t="shared" si="5"/>
        <v>9500</v>
      </c>
    </row>
    <row r="49" spans="1:14" ht="14.25" customHeight="1">
      <c r="B49" s="10">
        <f t="shared" si="4"/>
        <v>40</v>
      </c>
      <c r="C49" s="101" t="s">
        <v>6</v>
      </c>
      <c r="D49" s="22" t="s">
        <v>171</v>
      </c>
      <c r="E49" s="102" t="s">
        <v>26</v>
      </c>
      <c r="F49" s="103" t="s">
        <v>26</v>
      </c>
      <c r="G49" s="67">
        <v>2</v>
      </c>
      <c r="H49" s="68" t="s">
        <v>29</v>
      </c>
      <c r="I49" s="82">
        <v>108</v>
      </c>
      <c r="J49" s="85">
        <f t="shared" si="1"/>
        <v>216</v>
      </c>
      <c r="K49" s="32"/>
      <c r="L49" s="31"/>
      <c r="M49" s="45">
        <f t="shared" si="5"/>
        <v>5400</v>
      </c>
      <c r="N49" s="9">
        <v>300</v>
      </c>
    </row>
    <row r="50" spans="1:14" ht="14.25" customHeight="1">
      <c r="A50" s="63"/>
      <c r="B50" s="10">
        <f t="shared" si="4"/>
        <v>41</v>
      </c>
      <c r="C50" s="104" t="s">
        <v>6</v>
      </c>
      <c r="D50" s="105" t="s">
        <v>172</v>
      </c>
      <c r="E50" s="106" t="s">
        <v>26</v>
      </c>
      <c r="F50" s="107" t="s">
        <v>26</v>
      </c>
      <c r="G50" s="67">
        <v>5</v>
      </c>
      <c r="H50" s="68" t="s">
        <v>29</v>
      </c>
      <c r="I50" s="86">
        <v>75</v>
      </c>
      <c r="J50" s="85">
        <f t="shared" si="1"/>
        <v>375</v>
      </c>
      <c r="K50" s="69"/>
      <c r="L50" s="54"/>
      <c r="M50" s="55">
        <f t="shared" si="5"/>
        <v>3750</v>
      </c>
      <c r="N50" s="9">
        <v>100</v>
      </c>
    </row>
    <row r="51" spans="1:14" ht="14.25" customHeight="1">
      <c r="B51" s="10">
        <f t="shared" si="4"/>
        <v>42</v>
      </c>
      <c r="C51" s="18" t="s">
        <v>103</v>
      </c>
      <c r="D51" s="1" t="s">
        <v>104</v>
      </c>
      <c r="E51" s="125" t="s">
        <v>137</v>
      </c>
      <c r="F51" s="126" t="s">
        <v>136</v>
      </c>
      <c r="G51" s="67">
        <v>2</v>
      </c>
      <c r="H51" s="68" t="s">
        <v>29</v>
      </c>
      <c r="I51" s="82">
        <v>32</v>
      </c>
      <c r="J51" s="85">
        <f t="shared" si="1"/>
        <v>64</v>
      </c>
      <c r="K51" s="32"/>
      <c r="L51" s="31"/>
      <c r="M51" s="45">
        <f t="shared" si="5"/>
        <v>1600</v>
      </c>
    </row>
    <row r="52" spans="1:14" ht="14.25" customHeight="1">
      <c r="B52" s="10">
        <f t="shared" si="4"/>
        <v>43</v>
      </c>
      <c r="C52" s="18" t="s">
        <v>103</v>
      </c>
      <c r="D52" s="1" t="s">
        <v>105</v>
      </c>
      <c r="E52" s="127" t="s">
        <v>139</v>
      </c>
      <c r="F52" s="126" t="s">
        <v>138</v>
      </c>
      <c r="G52" s="67">
        <v>2</v>
      </c>
      <c r="H52" s="68" t="s">
        <v>29</v>
      </c>
      <c r="I52" s="82">
        <v>44</v>
      </c>
      <c r="J52" s="85">
        <f t="shared" si="1"/>
        <v>88</v>
      </c>
      <c r="K52" s="32"/>
      <c r="L52" s="31"/>
      <c r="M52" s="45">
        <f t="shared" si="5"/>
        <v>2200</v>
      </c>
    </row>
    <row r="53" spans="1:14" ht="14.25" customHeight="1">
      <c r="B53" s="10">
        <f t="shared" si="4"/>
        <v>44</v>
      </c>
      <c r="C53" s="64" t="s">
        <v>106</v>
      </c>
      <c r="D53" s="65" t="s">
        <v>14</v>
      </c>
      <c r="E53" s="66" t="s">
        <v>70</v>
      </c>
      <c r="F53" s="65"/>
      <c r="G53" s="67">
        <v>1</v>
      </c>
      <c r="H53" s="68" t="s">
        <v>30</v>
      </c>
      <c r="I53" s="84">
        <v>430</v>
      </c>
      <c r="J53" s="85">
        <f t="shared" si="1"/>
        <v>430</v>
      </c>
      <c r="K53" s="69"/>
      <c r="L53" s="52"/>
      <c r="M53" s="53">
        <f t="shared" ref="M53:M64" si="6">I53*$O$7</f>
        <v>21500</v>
      </c>
      <c r="N53" s="9">
        <v>50</v>
      </c>
    </row>
    <row r="54" spans="1:14" ht="14.25" customHeight="1">
      <c r="B54" s="10">
        <f t="shared" si="4"/>
        <v>45</v>
      </c>
      <c r="C54" s="18" t="s">
        <v>15</v>
      </c>
      <c r="D54" s="1" t="s">
        <v>16</v>
      </c>
      <c r="E54" s="2" t="s">
        <v>24</v>
      </c>
      <c r="F54" s="1" t="s">
        <v>63</v>
      </c>
      <c r="G54" s="67">
        <v>6</v>
      </c>
      <c r="H54" s="68" t="s">
        <v>27</v>
      </c>
      <c r="I54" s="82">
        <v>90</v>
      </c>
      <c r="J54" s="85">
        <f t="shared" si="1"/>
        <v>540</v>
      </c>
      <c r="K54" s="32"/>
      <c r="L54" s="31"/>
      <c r="M54" s="45">
        <f t="shared" si="6"/>
        <v>4500</v>
      </c>
      <c r="N54" s="9">
        <v>300</v>
      </c>
    </row>
    <row r="55" spans="1:14" ht="14.25" customHeight="1">
      <c r="B55" s="10">
        <f t="shared" si="4"/>
        <v>46</v>
      </c>
      <c r="C55" s="18" t="s">
        <v>210</v>
      </c>
      <c r="D55" s="1" t="s">
        <v>16</v>
      </c>
      <c r="E55" s="2" t="s">
        <v>21</v>
      </c>
      <c r="F55" s="1" t="s">
        <v>211</v>
      </c>
      <c r="G55" s="67">
        <v>6</v>
      </c>
      <c r="H55" s="68" t="s">
        <v>27</v>
      </c>
      <c r="I55" s="82">
        <v>17</v>
      </c>
      <c r="J55" s="85">
        <f t="shared" si="1"/>
        <v>102</v>
      </c>
      <c r="K55" s="32"/>
      <c r="L55" s="31"/>
      <c r="M55" s="45">
        <f t="shared" si="6"/>
        <v>850</v>
      </c>
    </row>
    <row r="56" spans="1:14" ht="14.25" customHeight="1">
      <c r="B56" s="10">
        <f t="shared" si="4"/>
        <v>47</v>
      </c>
      <c r="C56" s="18" t="s">
        <v>214</v>
      </c>
      <c r="D56" s="1" t="s">
        <v>215</v>
      </c>
      <c r="E56" s="2"/>
      <c r="F56" s="1"/>
      <c r="G56" s="67">
        <v>12</v>
      </c>
      <c r="H56" s="68" t="s">
        <v>216</v>
      </c>
      <c r="I56" s="82">
        <v>12</v>
      </c>
      <c r="J56" s="85">
        <f t="shared" si="1"/>
        <v>144</v>
      </c>
      <c r="K56" s="32"/>
      <c r="L56" s="31"/>
      <c r="M56" s="45">
        <f t="shared" si="6"/>
        <v>600</v>
      </c>
    </row>
    <row r="57" spans="1:14" ht="14.25" customHeight="1">
      <c r="B57" s="10">
        <f t="shared" si="4"/>
        <v>48</v>
      </c>
      <c r="C57" s="18" t="s">
        <v>39</v>
      </c>
      <c r="D57" s="1" t="s">
        <v>16</v>
      </c>
      <c r="E57" s="2" t="s">
        <v>21</v>
      </c>
      <c r="F57" s="1" t="s">
        <v>64</v>
      </c>
      <c r="G57" s="67">
        <v>8</v>
      </c>
      <c r="H57" s="68" t="s">
        <v>28</v>
      </c>
      <c r="I57" s="82">
        <v>8</v>
      </c>
      <c r="J57" s="85">
        <f t="shared" si="1"/>
        <v>64</v>
      </c>
      <c r="K57" s="32"/>
      <c r="L57" s="31"/>
      <c r="M57" s="45">
        <f t="shared" si="6"/>
        <v>400</v>
      </c>
      <c r="N57" s="9">
        <v>500</v>
      </c>
    </row>
    <row r="58" spans="1:14" ht="14.25" customHeight="1">
      <c r="B58" s="10">
        <f t="shared" si="4"/>
        <v>49</v>
      </c>
      <c r="C58" s="18" t="s">
        <v>17</v>
      </c>
      <c r="D58" s="1" t="s">
        <v>107</v>
      </c>
      <c r="E58" s="2" t="s">
        <v>34</v>
      </c>
      <c r="F58" s="1" t="s">
        <v>25</v>
      </c>
      <c r="G58" s="67">
        <v>3</v>
      </c>
      <c r="H58" s="68" t="s">
        <v>29</v>
      </c>
      <c r="I58" s="82">
        <v>47</v>
      </c>
      <c r="J58" s="85">
        <f t="shared" si="1"/>
        <v>141</v>
      </c>
      <c r="K58" s="33"/>
      <c r="L58" s="31"/>
      <c r="M58" s="45">
        <f t="shared" si="6"/>
        <v>2350</v>
      </c>
      <c r="N58" s="9">
        <v>3</v>
      </c>
    </row>
    <row r="59" spans="1:14" ht="14.25" customHeight="1">
      <c r="B59" s="10">
        <f t="shared" si="4"/>
        <v>50</v>
      </c>
      <c r="C59" s="18" t="s">
        <v>18</v>
      </c>
      <c r="D59" s="8" t="s">
        <v>48</v>
      </c>
      <c r="E59" s="2" t="s">
        <v>21</v>
      </c>
      <c r="F59" s="8" t="s">
        <v>49</v>
      </c>
      <c r="G59" s="67">
        <v>4</v>
      </c>
      <c r="H59" s="68" t="s">
        <v>27</v>
      </c>
      <c r="I59" s="82">
        <v>45</v>
      </c>
      <c r="J59" s="85">
        <f t="shared" si="1"/>
        <v>180</v>
      </c>
      <c r="K59" s="32"/>
      <c r="L59" s="31"/>
      <c r="M59" s="45">
        <f t="shared" si="6"/>
        <v>2250</v>
      </c>
      <c r="N59" s="9">
        <v>50</v>
      </c>
    </row>
    <row r="60" spans="1:14" ht="14.25" customHeight="1">
      <c r="B60" s="10">
        <f t="shared" si="4"/>
        <v>51</v>
      </c>
      <c r="C60" s="18" t="s">
        <v>42</v>
      </c>
      <c r="D60" s="1" t="s">
        <v>43</v>
      </c>
      <c r="E60" s="2" t="s">
        <v>21</v>
      </c>
      <c r="F60" s="1" t="s">
        <v>143</v>
      </c>
      <c r="G60" s="67">
        <v>15</v>
      </c>
      <c r="H60" s="68" t="s">
        <v>27</v>
      </c>
      <c r="I60" s="82">
        <v>24</v>
      </c>
      <c r="J60" s="85">
        <f t="shared" si="1"/>
        <v>360</v>
      </c>
      <c r="K60" s="32"/>
      <c r="L60" s="31"/>
      <c r="M60" s="45">
        <f t="shared" si="6"/>
        <v>1200</v>
      </c>
      <c r="N60" s="9">
        <v>1000</v>
      </c>
    </row>
    <row r="61" spans="1:14" s="61" customFormat="1" ht="14.25" customHeight="1">
      <c r="B61" s="10">
        <f t="shared" si="4"/>
        <v>52</v>
      </c>
      <c r="C61" s="64" t="s">
        <v>108</v>
      </c>
      <c r="D61" s="65" t="s">
        <v>40</v>
      </c>
      <c r="E61" s="66" t="s">
        <v>71</v>
      </c>
      <c r="F61" s="65" t="s">
        <v>47</v>
      </c>
      <c r="G61" s="67">
        <v>1</v>
      </c>
      <c r="H61" s="68" t="s">
        <v>30</v>
      </c>
      <c r="I61" s="84">
        <v>260</v>
      </c>
      <c r="J61" s="85">
        <f t="shared" si="1"/>
        <v>260</v>
      </c>
      <c r="K61" s="69"/>
      <c r="L61" s="70"/>
      <c r="M61" s="71">
        <f t="shared" si="6"/>
        <v>13000</v>
      </c>
      <c r="N61" s="62">
        <v>50</v>
      </c>
    </row>
    <row r="62" spans="1:14" s="4" customFormat="1" ht="14.25" customHeight="1">
      <c r="B62" s="10">
        <f t="shared" si="4"/>
        <v>53</v>
      </c>
      <c r="C62" s="18" t="s">
        <v>41</v>
      </c>
      <c r="D62" s="1" t="s">
        <v>40</v>
      </c>
      <c r="E62" s="151" t="s">
        <v>234</v>
      </c>
      <c r="F62" s="152" t="s">
        <v>236</v>
      </c>
      <c r="G62" s="67">
        <v>4</v>
      </c>
      <c r="H62" s="68" t="s">
        <v>27</v>
      </c>
      <c r="I62" s="82">
        <v>45</v>
      </c>
      <c r="J62" s="85">
        <f t="shared" si="1"/>
        <v>180</v>
      </c>
      <c r="K62" s="32"/>
      <c r="L62" s="31"/>
      <c r="M62" s="45">
        <f t="shared" si="6"/>
        <v>2250</v>
      </c>
      <c r="N62" s="43">
        <v>250</v>
      </c>
    </row>
    <row r="63" spans="1:14" s="4" customFormat="1" ht="14.25" customHeight="1">
      <c r="B63" s="10">
        <f t="shared" si="4"/>
        <v>54</v>
      </c>
      <c r="C63" s="101" t="s">
        <v>173</v>
      </c>
      <c r="D63" s="22"/>
      <c r="E63" s="87" t="s">
        <v>160</v>
      </c>
      <c r="F63" s="152" t="s">
        <v>235</v>
      </c>
      <c r="G63" s="75">
        <v>2</v>
      </c>
      <c r="H63" s="76" t="s">
        <v>164</v>
      </c>
      <c r="I63" s="82">
        <v>20</v>
      </c>
      <c r="J63" s="85">
        <f t="shared" si="1"/>
        <v>40</v>
      </c>
      <c r="K63" s="32"/>
      <c r="L63" s="31"/>
      <c r="M63" s="45">
        <f t="shared" si="6"/>
        <v>1000</v>
      </c>
      <c r="N63" s="100"/>
    </row>
    <row r="64" spans="1:14" s="4" customFormat="1" ht="14.25" customHeight="1">
      <c r="B64" s="10">
        <f t="shared" si="4"/>
        <v>55</v>
      </c>
      <c r="C64" s="101" t="s">
        <v>174</v>
      </c>
      <c r="D64" s="22"/>
      <c r="E64" s="87" t="s">
        <v>175</v>
      </c>
      <c r="F64" s="22" t="s">
        <v>185</v>
      </c>
      <c r="G64" s="75">
        <v>2</v>
      </c>
      <c r="H64" s="76" t="s">
        <v>164</v>
      </c>
      <c r="I64" s="82">
        <v>75</v>
      </c>
      <c r="J64" s="85">
        <f t="shared" si="1"/>
        <v>150</v>
      </c>
      <c r="K64" s="32"/>
      <c r="L64" s="31"/>
      <c r="M64" s="45">
        <f t="shared" si="6"/>
        <v>3750</v>
      </c>
      <c r="N64" s="100"/>
    </row>
    <row r="65" spans="2:17" ht="14.25" customHeight="1">
      <c r="B65" s="10">
        <f t="shared" si="4"/>
        <v>56</v>
      </c>
      <c r="C65" s="18" t="s">
        <v>32</v>
      </c>
      <c r="D65" s="56" t="s">
        <v>181</v>
      </c>
      <c r="E65" s="2" t="s">
        <v>26</v>
      </c>
      <c r="F65" s="1" t="s">
        <v>26</v>
      </c>
      <c r="G65" s="57">
        <v>11</v>
      </c>
      <c r="H65" s="58" t="s">
        <v>27</v>
      </c>
      <c r="I65" s="88">
        <v>1.5</v>
      </c>
      <c r="J65" s="85">
        <f t="shared" si="1"/>
        <v>16.5</v>
      </c>
      <c r="K65" s="32"/>
      <c r="L65" s="31"/>
      <c r="M65" s="45">
        <v>150</v>
      </c>
      <c r="N65" s="47">
        <v>1</v>
      </c>
      <c r="O65" s="5">
        <f>M65*$O$7</f>
        <v>7500</v>
      </c>
      <c r="P65" s="34">
        <f>N65/100</f>
        <v>0.01</v>
      </c>
      <c r="Q65" s="35">
        <f>O65/100</f>
        <v>75</v>
      </c>
    </row>
    <row r="66" spans="2:17" ht="14.25" customHeight="1">
      <c r="B66" s="10">
        <f t="shared" si="4"/>
        <v>57</v>
      </c>
      <c r="C66" s="18" t="s">
        <v>32</v>
      </c>
      <c r="D66" s="56" t="s">
        <v>180</v>
      </c>
      <c r="E66" s="2" t="s">
        <v>26</v>
      </c>
      <c r="F66" s="1" t="s">
        <v>26</v>
      </c>
      <c r="G66" s="57">
        <v>7</v>
      </c>
      <c r="H66" s="58" t="s">
        <v>27</v>
      </c>
      <c r="I66" s="82">
        <v>2</v>
      </c>
      <c r="J66" s="85">
        <f t="shared" si="1"/>
        <v>14</v>
      </c>
      <c r="K66" s="32"/>
      <c r="L66" s="31"/>
      <c r="M66" s="45">
        <v>200</v>
      </c>
      <c r="N66" s="47">
        <v>2</v>
      </c>
      <c r="O66" s="5">
        <f t="shared" ref="O66:O70" si="7">M66*$O$7</f>
        <v>10000</v>
      </c>
      <c r="P66" s="34">
        <f t="shared" ref="P66:Q72" si="8">N66/100</f>
        <v>0.02</v>
      </c>
      <c r="Q66" s="35">
        <f t="shared" si="8"/>
        <v>100</v>
      </c>
    </row>
    <row r="67" spans="2:17" ht="14.25" customHeight="1">
      <c r="B67" s="10">
        <f t="shared" si="4"/>
        <v>58</v>
      </c>
      <c r="C67" s="72" t="s">
        <v>19</v>
      </c>
      <c r="D67" s="56" t="s">
        <v>109</v>
      </c>
      <c r="E67" s="66" t="s">
        <v>75</v>
      </c>
      <c r="F67" s="66" t="s">
        <v>74</v>
      </c>
      <c r="G67" s="57">
        <v>6</v>
      </c>
      <c r="H67" s="58" t="s">
        <v>27</v>
      </c>
      <c r="I67" s="89">
        <v>5.7</v>
      </c>
      <c r="J67" s="85">
        <f t="shared" si="1"/>
        <v>34.200000000000003</v>
      </c>
      <c r="K67" s="32"/>
      <c r="L67" s="31"/>
      <c r="M67" s="45">
        <v>150</v>
      </c>
      <c r="N67" s="47">
        <v>1</v>
      </c>
      <c r="O67" s="5">
        <f t="shared" si="7"/>
        <v>7500</v>
      </c>
      <c r="P67" s="34">
        <f t="shared" si="8"/>
        <v>0.01</v>
      </c>
      <c r="Q67" s="35">
        <f t="shared" si="8"/>
        <v>75</v>
      </c>
    </row>
    <row r="68" spans="2:17" ht="14.25" customHeight="1">
      <c r="B68" s="10">
        <f t="shared" si="4"/>
        <v>59</v>
      </c>
      <c r="C68" s="72" t="s">
        <v>19</v>
      </c>
      <c r="D68" s="56" t="s">
        <v>110</v>
      </c>
      <c r="E68" s="66" t="s">
        <v>75</v>
      </c>
      <c r="F68" s="66" t="s">
        <v>74</v>
      </c>
      <c r="G68" s="57">
        <v>4</v>
      </c>
      <c r="H68" s="58" t="s">
        <v>27</v>
      </c>
      <c r="I68" s="84">
        <v>3</v>
      </c>
      <c r="J68" s="85">
        <f t="shared" si="1"/>
        <v>12</v>
      </c>
      <c r="K68" s="32"/>
      <c r="L68" s="31"/>
      <c r="M68" s="45">
        <v>400</v>
      </c>
      <c r="N68" s="47">
        <v>4</v>
      </c>
      <c r="O68" s="5">
        <f t="shared" si="7"/>
        <v>20000</v>
      </c>
      <c r="P68" s="34">
        <f t="shared" si="8"/>
        <v>0.04</v>
      </c>
      <c r="Q68" s="35">
        <f t="shared" si="8"/>
        <v>200</v>
      </c>
    </row>
    <row r="69" spans="2:17" ht="14.25" customHeight="1">
      <c r="B69" s="10">
        <f t="shared" si="4"/>
        <v>60</v>
      </c>
      <c r="C69" s="18" t="s">
        <v>78</v>
      </c>
      <c r="D69" s="56" t="s">
        <v>111</v>
      </c>
      <c r="E69" s="121" t="s">
        <v>77</v>
      </c>
      <c r="F69" s="8" t="s">
        <v>26</v>
      </c>
      <c r="G69" s="57">
        <v>6</v>
      </c>
      <c r="H69" s="58" t="s">
        <v>27</v>
      </c>
      <c r="I69" s="88">
        <v>4.2</v>
      </c>
      <c r="J69" s="85">
        <f t="shared" si="1"/>
        <v>25.200000000000003</v>
      </c>
      <c r="K69" s="32"/>
      <c r="L69" s="31"/>
      <c r="M69" s="45">
        <v>150</v>
      </c>
      <c r="N69" s="47">
        <v>1</v>
      </c>
      <c r="O69" s="5">
        <f t="shared" si="7"/>
        <v>7500</v>
      </c>
      <c r="P69" s="34">
        <f t="shared" si="8"/>
        <v>0.01</v>
      </c>
      <c r="Q69" s="35">
        <f t="shared" si="8"/>
        <v>75</v>
      </c>
    </row>
    <row r="70" spans="2:17" ht="14.25" customHeight="1">
      <c r="B70" s="10">
        <f t="shared" si="4"/>
        <v>61</v>
      </c>
      <c r="C70" s="18" t="s">
        <v>78</v>
      </c>
      <c r="D70" s="56" t="s">
        <v>110</v>
      </c>
      <c r="E70" s="121" t="s">
        <v>77</v>
      </c>
      <c r="F70" s="8" t="s">
        <v>26</v>
      </c>
      <c r="G70" s="57">
        <v>4</v>
      </c>
      <c r="H70" s="58" t="s">
        <v>27</v>
      </c>
      <c r="I70" s="82">
        <v>3</v>
      </c>
      <c r="J70" s="85">
        <f t="shared" si="1"/>
        <v>12</v>
      </c>
      <c r="K70" s="32"/>
      <c r="L70" s="31"/>
      <c r="M70" s="45">
        <v>400</v>
      </c>
      <c r="N70" s="47">
        <v>4</v>
      </c>
      <c r="O70" s="5">
        <f t="shared" si="7"/>
        <v>20000</v>
      </c>
      <c r="P70" s="34">
        <f t="shared" si="8"/>
        <v>0.04</v>
      </c>
      <c r="Q70" s="35">
        <f t="shared" si="8"/>
        <v>200</v>
      </c>
    </row>
    <row r="71" spans="2:17" ht="14.25" customHeight="1">
      <c r="B71" s="10">
        <f t="shared" si="4"/>
        <v>62</v>
      </c>
      <c r="C71" s="18" t="s">
        <v>223</v>
      </c>
      <c r="D71" s="65" t="s">
        <v>112</v>
      </c>
      <c r="E71" s="128" t="s">
        <v>144</v>
      </c>
      <c r="F71" s="116" t="s">
        <v>145</v>
      </c>
      <c r="G71" s="67">
        <v>1</v>
      </c>
      <c r="H71" s="68" t="s">
        <v>95</v>
      </c>
      <c r="I71" s="82">
        <v>37</v>
      </c>
      <c r="J71" s="85">
        <f t="shared" si="1"/>
        <v>37</v>
      </c>
      <c r="K71" s="32"/>
      <c r="L71" s="31"/>
      <c r="M71" s="45"/>
      <c r="N71" s="48"/>
      <c r="P71" s="46"/>
      <c r="Q71" s="77"/>
    </row>
    <row r="72" spans="2:17" ht="14.25" customHeight="1">
      <c r="B72" s="10">
        <f t="shared" si="4"/>
        <v>63</v>
      </c>
      <c r="C72" s="72" t="s">
        <v>115</v>
      </c>
      <c r="D72" s="73" t="s">
        <v>56</v>
      </c>
      <c r="E72" s="66" t="s">
        <v>75</v>
      </c>
      <c r="F72" s="66" t="s">
        <v>74</v>
      </c>
      <c r="G72" s="67">
        <v>6</v>
      </c>
      <c r="H72" s="68" t="s">
        <v>27</v>
      </c>
      <c r="I72" s="84">
        <v>8</v>
      </c>
      <c r="J72" s="85">
        <f t="shared" si="1"/>
        <v>48</v>
      </c>
      <c r="K72" s="32"/>
      <c r="L72" s="31"/>
      <c r="M72" s="45">
        <v>150</v>
      </c>
      <c r="N72" s="48">
        <v>200</v>
      </c>
      <c r="P72" s="46">
        <f t="shared" si="8"/>
        <v>2</v>
      </c>
    </row>
    <row r="73" spans="2:17" ht="14.25" customHeight="1">
      <c r="B73" s="10">
        <f t="shared" si="4"/>
        <v>64</v>
      </c>
      <c r="C73" s="72" t="s">
        <v>116</v>
      </c>
      <c r="D73" s="73" t="s">
        <v>57</v>
      </c>
      <c r="E73" s="66" t="s">
        <v>117</v>
      </c>
      <c r="F73" s="129" t="s">
        <v>147</v>
      </c>
      <c r="G73" s="67">
        <v>2</v>
      </c>
      <c r="H73" s="68" t="s">
        <v>27</v>
      </c>
      <c r="I73" s="84">
        <v>4</v>
      </c>
      <c r="J73" s="85">
        <f t="shared" si="1"/>
        <v>8</v>
      </c>
      <c r="K73" s="32"/>
      <c r="L73" s="31"/>
      <c r="M73" s="45">
        <f>I73*$O$7</f>
        <v>200</v>
      </c>
      <c r="N73" s="47">
        <v>50</v>
      </c>
    </row>
    <row r="74" spans="2:17" ht="14.25" customHeight="1">
      <c r="B74" s="10">
        <f t="shared" si="4"/>
        <v>65</v>
      </c>
      <c r="C74" s="72" t="s">
        <v>6</v>
      </c>
      <c r="D74" s="73" t="s">
        <v>58</v>
      </c>
      <c r="E74" s="66" t="s">
        <v>117</v>
      </c>
      <c r="F74" s="129" t="s">
        <v>148</v>
      </c>
      <c r="G74" s="67">
        <v>2</v>
      </c>
      <c r="H74" s="68" t="s">
        <v>27</v>
      </c>
      <c r="I74" s="84">
        <v>4</v>
      </c>
      <c r="J74" s="85">
        <f t="shared" si="1"/>
        <v>8</v>
      </c>
      <c r="K74" s="32"/>
      <c r="L74" s="31"/>
      <c r="M74" s="45">
        <f>I74*$O$7</f>
        <v>200</v>
      </c>
      <c r="N74" s="47">
        <v>50</v>
      </c>
    </row>
    <row r="75" spans="2:17" ht="14.25" customHeight="1">
      <c r="B75" s="10">
        <f t="shared" si="4"/>
        <v>66</v>
      </c>
      <c r="C75" s="72" t="s">
        <v>6</v>
      </c>
      <c r="D75" s="73" t="s">
        <v>59</v>
      </c>
      <c r="E75" s="66" t="s">
        <v>117</v>
      </c>
      <c r="F75" s="129" t="s">
        <v>149</v>
      </c>
      <c r="G75" s="67">
        <v>2</v>
      </c>
      <c r="H75" s="68" t="s">
        <v>27</v>
      </c>
      <c r="I75" s="84">
        <v>4</v>
      </c>
      <c r="J75" s="85">
        <f t="shared" si="1"/>
        <v>8</v>
      </c>
      <c r="K75" s="32"/>
      <c r="L75" s="31"/>
      <c r="M75" s="45">
        <f>I75*$O$7</f>
        <v>200</v>
      </c>
      <c r="N75" s="47">
        <v>50</v>
      </c>
    </row>
    <row r="76" spans="2:17" ht="14.25" customHeight="1">
      <c r="B76" s="10">
        <f t="shared" si="4"/>
        <v>67</v>
      </c>
      <c r="C76" s="72" t="s">
        <v>76</v>
      </c>
      <c r="D76" s="1" t="s">
        <v>150</v>
      </c>
      <c r="E76" s="2" t="s">
        <v>26</v>
      </c>
      <c r="F76" s="56" t="s">
        <v>219</v>
      </c>
      <c r="G76" s="57">
        <v>28</v>
      </c>
      <c r="H76" s="58" t="s">
        <v>30</v>
      </c>
      <c r="I76" s="88">
        <v>3.3</v>
      </c>
      <c r="J76" s="85">
        <f t="shared" si="1"/>
        <v>92.399999999999991</v>
      </c>
      <c r="K76" s="32"/>
      <c r="L76" s="31"/>
      <c r="M76" s="45">
        <v>800</v>
      </c>
      <c r="N76" s="47">
        <v>6</v>
      </c>
      <c r="O76" s="36">
        <f t="shared" ref="O76:O78" si="9">M76*$O$7</f>
        <v>40000</v>
      </c>
      <c r="P76" s="37">
        <f>N76/153</f>
        <v>3.9215686274509803E-2</v>
      </c>
      <c r="Q76" s="37">
        <f>O76/153</f>
        <v>261.43790849673201</v>
      </c>
    </row>
    <row r="77" spans="2:17" ht="14.25" customHeight="1">
      <c r="B77" s="10">
        <f t="shared" si="4"/>
        <v>68</v>
      </c>
      <c r="C77" s="18" t="s">
        <v>20</v>
      </c>
      <c r="D77" s="1" t="s">
        <v>217</v>
      </c>
      <c r="E77" s="2" t="s">
        <v>26</v>
      </c>
      <c r="F77" s="56" t="s">
        <v>220</v>
      </c>
      <c r="G77" s="57">
        <v>36</v>
      </c>
      <c r="H77" s="58" t="s">
        <v>30</v>
      </c>
      <c r="I77" s="88">
        <v>3.6</v>
      </c>
      <c r="J77" s="85">
        <f t="shared" si="1"/>
        <v>129.6</v>
      </c>
      <c r="K77" s="32"/>
      <c r="L77" s="31"/>
      <c r="M77" s="45">
        <v>1000</v>
      </c>
      <c r="N77" s="47">
        <v>10</v>
      </c>
      <c r="O77" s="36">
        <f t="shared" si="9"/>
        <v>50000</v>
      </c>
      <c r="P77" s="35">
        <f>N77/104</f>
        <v>9.6153846153846159E-2</v>
      </c>
      <c r="Q77" s="37">
        <f>O77/104</f>
        <v>480.76923076923077</v>
      </c>
    </row>
    <row r="78" spans="2:17" ht="14.25" customHeight="1">
      <c r="B78" s="110">
        <f t="shared" si="4"/>
        <v>69</v>
      </c>
      <c r="C78" s="18" t="s">
        <v>103</v>
      </c>
      <c r="D78" s="1" t="s">
        <v>218</v>
      </c>
      <c r="E78" s="2" t="s">
        <v>26</v>
      </c>
      <c r="F78" s="56" t="s">
        <v>221</v>
      </c>
      <c r="G78" s="57">
        <v>28</v>
      </c>
      <c r="H78" s="58" t="s">
        <v>30</v>
      </c>
      <c r="I78" s="88">
        <v>4.5</v>
      </c>
      <c r="J78" s="113">
        <f t="shared" si="1"/>
        <v>126</v>
      </c>
      <c r="K78" s="112"/>
      <c r="L78" s="38"/>
      <c r="M78" s="45">
        <v>800</v>
      </c>
      <c r="N78" s="47">
        <v>10</v>
      </c>
      <c r="O78" s="36">
        <f t="shared" si="9"/>
        <v>40000</v>
      </c>
      <c r="P78" s="37">
        <f>N78/88</f>
        <v>0.11363636363636363</v>
      </c>
      <c r="Q78" s="37">
        <f>O78/88</f>
        <v>454.54545454545456</v>
      </c>
    </row>
    <row r="79" spans="2:17" ht="14.25" customHeight="1">
      <c r="B79" s="110">
        <f t="shared" si="4"/>
        <v>70</v>
      </c>
      <c r="C79" s="101" t="s">
        <v>184</v>
      </c>
      <c r="D79" s="130"/>
      <c r="E79" s="130"/>
      <c r="F79" s="130" t="s">
        <v>222</v>
      </c>
      <c r="G79" s="114">
        <v>2</v>
      </c>
      <c r="H79" s="115" t="s">
        <v>164</v>
      </c>
      <c r="I79" s="118">
        <v>15</v>
      </c>
      <c r="J79" s="113">
        <f t="shared" si="1"/>
        <v>30</v>
      </c>
      <c r="K79" s="111"/>
    </row>
    <row r="80" spans="2:17" ht="15.95" customHeight="1">
      <c r="B80" s="110">
        <f t="shared" si="4"/>
        <v>71</v>
      </c>
      <c r="C80" s="101" t="s">
        <v>193</v>
      </c>
      <c r="D80" s="22" t="s">
        <v>204</v>
      </c>
      <c r="E80" s="87" t="s">
        <v>205</v>
      </c>
      <c r="F80" s="22" t="s">
        <v>203</v>
      </c>
      <c r="G80" s="132">
        <v>1</v>
      </c>
      <c r="H80" s="131" t="s">
        <v>195</v>
      </c>
      <c r="I80" s="118">
        <v>800</v>
      </c>
      <c r="J80" s="113">
        <f t="shared" si="1"/>
        <v>800</v>
      </c>
    </row>
    <row r="81" spans="2:10" ht="15.95" customHeight="1">
      <c r="B81" s="110">
        <f t="shared" si="4"/>
        <v>72</v>
      </c>
      <c r="C81" s="101" t="s">
        <v>194</v>
      </c>
      <c r="D81" s="22" t="s">
        <v>209</v>
      </c>
      <c r="E81" s="87" t="s">
        <v>146</v>
      </c>
      <c r="F81" s="22" t="s">
        <v>208</v>
      </c>
      <c r="G81" s="132">
        <v>1</v>
      </c>
      <c r="H81" s="131" t="s">
        <v>196</v>
      </c>
      <c r="I81" s="118">
        <v>750</v>
      </c>
      <c r="J81" s="113">
        <f t="shared" ref="J81:J85" si="10">SUM(G81*I81)</f>
        <v>750</v>
      </c>
    </row>
    <row r="82" spans="2:10" ht="15.95" customHeight="1">
      <c r="B82" s="110">
        <f t="shared" si="4"/>
        <v>73</v>
      </c>
      <c r="C82" s="101" t="s">
        <v>197</v>
      </c>
      <c r="D82" s="22" t="s">
        <v>207</v>
      </c>
      <c r="E82" s="87" t="s">
        <v>146</v>
      </c>
      <c r="F82" s="22" t="s">
        <v>206</v>
      </c>
      <c r="G82" s="132">
        <v>2</v>
      </c>
      <c r="H82" s="131" t="s">
        <v>196</v>
      </c>
      <c r="I82" s="118">
        <v>42</v>
      </c>
      <c r="J82" s="113">
        <f t="shared" si="10"/>
        <v>84</v>
      </c>
    </row>
    <row r="83" spans="2:10" ht="15.95" customHeight="1">
      <c r="B83" s="110">
        <f t="shared" si="4"/>
        <v>74</v>
      </c>
      <c r="C83" s="101" t="s">
        <v>224</v>
      </c>
      <c r="D83" s="152" t="s">
        <v>237</v>
      </c>
      <c r="E83" s="151" t="s">
        <v>238</v>
      </c>
      <c r="F83" s="152" t="s">
        <v>239</v>
      </c>
      <c r="G83" s="132">
        <v>1</v>
      </c>
      <c r="H83" s="131" t="s">
        <v>216</v>
      </c>
      <c r="I83" s="136">
        <v>10</v>
      </c>
      <c r="J83" s="113">
        <f t="shared" si="10"/>
        <v>10</v>
      </c>
    </row>
    <row r="84" spans="2:10" ht="15.95" customHeight="1">
      <c r="B84" s="110">
        <f t="shared" si="4"/>
        <v>75</v>
      </c>
      <c r="C84" s="137" t="s">
        <v>231</v>
      </c>
      <c r="D84" s="152" t="s">
        <v>240</v>
      </c>
      <c r="E84" s="151" t="s">
        <v>241</v>
      </c>
      <c r="F84" s="152" t="s">
        <v>242</v>
      </c>
      <c r="G84" s="140">
        <v>1</v>
      </c>
      <c r="H84" s="141" t="s">
        <v>27</v>
      </c>
      <c r="I84" s="142">
        <v>124</v>
      </c>
      <c r="J84" s="143">
        <f t="shared" si="10"/>
        <v>124</v>
      </c>
    </row>
    <row r="85" spans="2:10" ht="15.95" customHeight="1">
      <c r="B85" s="110">
        <f t="shared" si="4"/>
        <v>76</v>
      </c>
      <c r="C85" s="137" t="s">
        <v>232</v>
      </c>
      <c r="D85" s="138"/>
      <c r="E85" s="139"/>
      <c r="F85" s="138"/>
      <c r="G85" s="140">
        <v>1</v>
      </c>
      <c r="H85" s="141" t="s">
        <v>27</v>
      </c>
      <c r="I85" s="142">
        <v>200</v>
      </c>
      <c r="J85" s="143">
        <f t="shared" si="10"/>
        <v>200</v>
      </c>
    </row>
    <row r="86" spans="2:10" ht="15.95" customHeight="1">
      <c r="B86" s="110">
        <f t="shared" si="4"/>
        <v>77</v>
      </c>
      <c r="C86" s="101" t="s">
        <v>229</v>
      </c>
      <c r="D86" s="22" t="s">
        <v>227</v>
      </c>
      <c r="E86" s="149" t="s">
        <v>230</v>
      </c>
      <c r="F86" s="150"/>
      <c r="G86" s="132">
        <v>1</v>
      </c>
      <c r="H86" s="131" t="s">
        <v>228</v>
      </c>
      <c r="I86" s="2"/>
      <c r="J86" s="113"/>
    </row>
    <row r="87" spans="2:10" ht="15.95" customHeight="1">
      <c r="B87" s="110"/>
      <c r="C87" s="19" t="s">
        <v>225</v>
      </c>
      <c r="D87" s="22"/>
      <c r="E87" s="87"/>
      <c r="F87" s="22"/>
      <c r="G87" s="132"/>
      <c r="H87" s="131"/>
      <c r="I87" s="2"/>
      <c r="J87" s="117">
        <f>SUM(J8:J86)</f>
        <v>28461.9</v>
      </c>
    </row>
  </sheetData>
  <mergeCells count="5">
    <mergeCell ref="I1:K1"/>
    <mergeCell ref="I3:K3"/>
    <mergeCell ref="I4:K4"/>
    <mergeCell ref="G4:G6"/>
    <mergeCell ref="E86:F86"/>
  </mergeCells>
  <phoneticPr fontId="1"/>
  <pageMargins left="0.59055118110236227" right="0.59055118110236227" top="0.59055118110236227" bottom="0.39370078740157483" header="0.31496062992125984" footer="0.31496062992125984"/>
  <pageSetup paperSize="8" scale="98" orientation="portrait" r:id="rId1"/>
  <headerFooter alignWithMargins="0"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使用材料</vt:lpstr>
      <vt:lpstr>使用材料!Print_Area</vt:lpstr>
      <vt:lpstr>使用材料!Print_Titles</vt:lpstr>
    </vt:vector>
  </TitlesOfParts>
  <Company>興和電気工事（株）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辰海</dc:creator>
  <cp:lastModifiedBy>安藤圭</cp:lastModifiedBy>
  <cp:lastPrinted>2019-03-24T23:33:35Z</cp:lastPrinted>
  <dcterms:created xsi:type="dcterms:W3CDTF">2013-09-18T07:47:29Z</dcterms:created>
  <dcterms:modified xsi:type="dcterms:W3CDTF">2019-07-22T01:06:29Z</dcterms:modified>
</cp:coreProperties>
</file>